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ink\YandexDisk\Для размещения на сайте\WK\Прайс-листы WK\"/>
    </mc:Choice>
  </mc:AlternateContent>
  <xr:revisionPtr revIDLastSave="0" documentId="13_ncr:1_{3869C232-A6A7-430C-ADB7-3D6759C6DE7B}" xr6:coauthVersionLast="47" xr6:coauthVersionMax="47" xr10:uidLastSave="{00000000-0000-0000-0000-000000000000}"/>
  <bookViews>
    <workbookView xWindow="-120" yWindow="-120" windowWidth="29040" windowHeight="15720" xr2:uid="{4C69E5AA-27EA-5241-9933-9086CE908886}"/>
  </bookViews>
  <sheets>
    <sheet name="UNICERAMIX" sheetId="14" r:id="rId1"/>
    <sheet name="Клинкерный кирпич" sheetId="7" r:id="rId2"/>
    <sheet name="Ригельный кирпич" sheetId="15" r:id="rId3"/>
    <sheet name="Тротуарный Кирпич" sheetId="8" r:id="rId4"/>
    <sheet name="Ручная формовка" sheetId="9" r:id="rId5"/>
    <sheet name="Клинкерные ступени" sheetId="12" r:id="rId6"/>
    <sheet name="Фасадная плитка" sheetId="16" r:id="rId7"/>
  </sheets>
  <definedNames>
    <definedName name="_xlnm._FilterDatabase" localSheetId="1" hidden="1">'Клинкерный кирпич'!$A$5:$H$245</definedName>
    <definedName name="_xlnm.Print_Area" localSheetId="0">UNICERAMIX!$A$1:$N$30</definedName>
    <definedName name="_xlnm.Print_Area" localSheetId="1">'Клинкерный кирпич'!$A$1:$K$252</definedName>
    <definedName name="_xlnm.Print_Area" localSheetId="3">'Тротуарный Кирпич'!$A$1:$K$128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4" i="9" l="1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9" i="9"/>
  <c r="H8" i="9"/>
  <c r="G32" i="8" l="1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L7" i="14"/>
  <c r="M7" i="14"/>
  <c r="N7" i="14"/>
  <c r="L8" i="14"/>
  <c r="M8" i="14"/>
  <c r="N8" i="14"/>
  <c r="L9" i="14"/>
  <c r="M9" i="14"/>
  <c r="N9" i="14"/>
  <c r="L10" i="14"/>
  <c r="M10" i="14"/>
  <c r="N10" i="14"/>
  <c r="L11" i="14"/>
  <c r="M11" i="14"/>
  <c r="N11" i="14"/>
  <c r="L12" i="14"/>
  <c r="M12" i="14"/>
  <c r="N12" i="14"/>
  <c r="L13" i="14"/>
  <c r="M13" i="14"/>
  <c r="N13" i="14"/>
  <c r="L14" i="14"/>
  <c r="M14" i="14"/>
  <c r="N14" i="14"/>
  <c r="L15" i="14"/>
  <c r="M15" i="14"/>
  <c r="N15" i="14"/>
  <c r="L16" i="14"/>
  <c r="M16" i="14"/>
  <c r="N16" i="14"/>
  <c r="L17" i="14"/>
  <c r="M17" i="14"/>
  <c r="N17" i="14"/>
  <c r="L18" i="14"/>
  <c r="M18" i="14"/>
  <c r="N18" i="14"/>
  <c r="L19" i="14"/>
  <c r="M19" i="14"/>
  <c r="N19" i="14"/>
  <c r="L20" i="14"/>
  <c r="M20" i="14"/>
  <c r="N20" i="14"/>
  <c r="L21" i="14"/>
  <c r="M21" i="14"/>
  <c r="N21" i="14"/>
  <c r="L22" i="14"/>
  <c r="M22" i="14"/>
  <c r="N22" i="14"/>
  <c r="L23" i="14"/>
  <c r="M23" i="14"/>
  <c r="N23" i="14"/>
  <c r="L24" i="14"/>
  <c r="M24" i="14"/>
  <c r="N24" i="14"/>
  <c r="L25" i="14"/>
  <c r="M25" i="14"/>
  <c r="N25" i="14"/>
  <c r="L6" i="14"/>
  <c r="N6" i="14"/>
  <c r="M6" i="14"/>
  <c r="H245" i="7"/>
  <c r="H244" i="7"/>
  <c r="H243" i="7"/>
  <c r="H242" i="7"/>
  <c r="H241" i="7"/>
  <c r="H240" i="7"/>
  <c r="H239" i="7"/>
  <c r="H238" i="7"/>
  <c r="H237" i="7"/>
  <c r="H235" i="7"/>
  <c r="H234" i="7"/>
  <c r="H233" i="7"/>
  <c r="H232" i="7"/>
  <c r="H231" i="7"/>
  <c r="H230" i="7"/>
  <c r="H229" i="7"/>
  <c r="H228" i="7"/>
  <c r="H227" i="7"/>
  <c r="H225" i="7"/>
  <c r="H224" i="7"/>
  <c r="H223" i="7"/>
  <c r="H222" i="7"/>
  <c r="H221" i="7"/>
  <c r="H220" i="7"/>
  <c r="H219" i="7"/>
  <c r="H218" i="7"/>
  <c r="H217" i="7"/>
  <c r="H216" i="7"/>
  <c r="H214" i="7"/>
  <c r="H213" i="7"/>
  <c r="H212" i="7"/>
  <c r="H211" i="7"/>
  <c r="H210" i="7"/>
  <c r="H209" i="7"/>
  <c r="H208" i="7"/>
  <c r="H207" i="7"/>
  <c r="H206" i="7"/>
  <c r="H205" i="7"/>
  <c r="H203" i="7"/>
  <c r="H202" i="7"/>
  <c r="H201" i="7"/>
  <c r="H200" i="7"/>
  <c r="H199" i="7"/>
  <c r="H198" i="7"/>
  <c r="H197" i="7"/>
  <c r="H196" i="7"/>
  <c r="H195" i="7"/>
  <c r="H194" i="7"/>
  <c r="H192" i="7"/>
  <c r="H191" i="7"/>
  <c r="H190" i="7"/>
  <c r="H189" i="7"/>
  <c r="H188" i="7"/>
  <c r="H187" i="7"/>
  <c r="H186" i="7"/>
  <c r="H185" i="7"/>
  <c r="H184" i="7"/>
  <c r="H183" i="7"/>
  <c r="H181" i="7"/>
  <c r="H180" i="7"/>
  <c r="H179" i="7"/>
  <c r="H178" i="7"/>
  <c r="H177" i="7"/>
  <c r="H176" i="7"/>
  <c r="H175" i="7"/>
  <c r="H174" i="7"/>
  <c r="H173" i="7"/>
  <c r="H172" i="7"/>
  <c r="H171" i="7"/>
  <c r="H170" i="7"/>
  <c r="H169" i="7"/>
  <c r="H168" i="7"/>
  <c r="H167" i="7"/>
  <c r="H166" i="7"/>
  <c r="H165" i="7"/>
  <c r="H164" i="7"/>
  <c r="H163" i="7"/>
  <c r="H162" i="7"/>
  <c r="H161" i="7"/>
  <c r="H160" i="7"/>
  <c r="H159" i="7"/>
  <c r="H158" i="7"/>
  <c r="H157" i="7"/>
  <c r="H156" i="7"/>
  <c r="H155" i="7"/>
  <c r="H154" i="7"/>
  <c r="H153" i="7"/>
  <c r="H152" i="7"/>
  <c r="H151" i="7"/>
  <c r="H150" i="7"/>
  <c r="H149" i="7"/>
  <c r="H148" i="7"/>
  <c r="H147" i="7"/>
  <c r="H146" i="7"/>
  <c r="H145" i="7"/>
  <c r="H144" i="7"/>
  <c r="H143" i="7"/>
  <c r="H142" i="7"/>
  <c r="H141" i="7"/>
  <c r="H140" i="7"/>
  <c r="H138" i="7"/>
  <c r="H137" i="7"/>
  <c r="H136" i="7"/>
  <c r="H135" i="7"/>
  <c r="H134" i="7"/>
  <c r="H133" i="7"/>
  <c r="H132" i="7"/>
  <c r="H131" i="7"/>
  <c r="H130" i="7"/>
  <c r="H129" i="7"/>
  <c r="H128" i="7"/>
  <c r="H127" i="7"/>
  <c r="H126" i="7"/>
  <c r="H125" i="7"/>
  <c r="H124" i="7"/>
  <c r="H123" i="7"/>
  <c r="H122" i="7"/>
  <c r="H121" i="7"/>
  <c r="H120" i="7"/>
  <c r="H119" i="7"/>
  <c r="H118" i="7"/>
  <c r="H117" i="7"/>
  <c r="H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100" i="7"/>
  <c r="H99" i="7"/>
  <c r="H98" i="7"/>
  <c r="H97" i="7"/>
  <c r="H96" i="7"/>
  <c r="H95" i="7"/>
  <c r="H94" i="7"/>
  <c r="H93" i="7"/>
  <c r="H92" i="7"/>
  <c r="H91" i="7"/>
  <c r="H90" i="7"/>
  <c r="H89" i="7"/>
  <c r="H88" i="7"/>
  <c r="H87" i="7"/>
  <c r="H86" i="7"/>
  <c r="H85" i="7"/>
  <c r="H84" i="7"/>
  <c r="H83" i="7"/>
  <c r="H82" i="7"/>
  <c r="H81" i="7"/>
  <c r="H79" i="7"/>
  <c r="H78" i="7"/>
  <c r="H77" i="7"/>
  <c r="H76" i="7"/>
  <c r="H75" i="7"/>
  <c r="H74" i="7"/>
  <c r="H73" i="7"/>
  <c r="H72" i="7"/>
  <c r="H71" i="7"/>
  <c r="H70" i="7"/>
  <c r="H69" i="7"/>
  <c r="H68" i="7"/>
  <c r="H67" i="7"/>
  <c r="H66" i="7"/>
  <c r="H65" i="7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18" i="7"/>
  <c r="H17" i="7"/>
  <c r="H13" i="7"/>
  <c r="H12" i="7"/>
  <c r="H11" i="7"/>
  <c r="H10" i="7"/>
  <c r="H9" i="7"/>
  <c r="H8" i="7"/>
  <c r="H123" i="8" l="1"/>
  <c r="H122" i="8"/>
  <c r="H121" i="8"/>
  <c r="H120" i="8"/>
  <c r="H119" i="8"/>
  <c r="H118" i="8"/>
  <c r="H117" i="8"/>
  <c r="H116" i="8"/>
  <c r="H115" i="8"/>
  <c r="H114" i="8"/>
  <c r="H113" i="8"/>
  <c r="H112" i="8"/>
  <c r="H111" i="8"/>
  <c r="H110" i="8"/>
  <c r="H109" i="8"/>
  <c r="H108" i="8"/>
  <c r="H107" i="8"/>
  <c r="H106" i="8"/>
  <c r="H105" i="8"/>
  <c r="H103" i="8"/>
  <c r="H102" i="8"/>
  <c r="H101" i="8"/>
  <c r="H100" i="8"/>
  <c r="H99" i="8"/>
  <c r="H98" i="8"/>
  <c r="H97" i="8"/>
  <c r="H96" i="8"/>
  <c r="H95" i="8"/>
  <c r="H94" i="8"/>
  <c r="H93" i="8"/>
  <c r="H92" i="8"/>
  <c r="H91" i="8"/>
  <c r="H90" i="8"/>
  <c r="H89" i="8"/>
  <c r="H88" i="8"/>
  <c r="H87" i="8"/>
  <c r="H86" i="8"/>
  <c r="H85" i="8"/>
  <c r="H84" i="8"/>
  <c r="H83" i="8"/>
  <c r="H82" i="8"/>
  <c r="H81" i="8"/>
  <c r="H79" i="8"/>
  <c r="H78" i="8"/>
  <c r="H77" i="8"/>
  <c r="H76" i="8"/>
  <c r="H75" i="8"/>
  <c r="H74" i="8"/>
  <c r="H73" i="8"/>
  <c r="H72" i="8"/>
  <c r="H71" i="8"/>
  <c r="H70" i="8"/>
  <c r="H69" i="8"/>
  <c r="H68" i="8"/>
  <c r="H67" i="8"/>
  <c r="H66" i="8"/>
  <c r="H65" i="8"/>
  <c r="H64" i="8"/>
  <c r="H63" i="8"/>
  <c r="H62" i="8"/>
  <c r="H61" i="8"/>
  <c r="H59" i="8"/>
  <c r="H58" i="8"/>
  <c r="H57" i="8"/>
  <c r="H56" i="8"/>
  <c r="H55" i="8"/>
  <c r="H54" i="8"/>
  <c r="H53" i="8"/>
  <c r="H52" i="8"/>
  <c r="H51" i="8"/>
  <c r="H50" i="8"/>
  <c r="H49" i="8"/>
  <c r="H48" i="8"/>
  <c r="H47" i="8"/>
  <c r="H46" i="8"/>
  <c r="H45" i="8"/>
  <c r="H44" i="8"/>
  <c r="K49" i="16"/>
  <c r="L49" i="16"/>
  <c r="M49" i="16"/>
  <c r="K50" i="16"/>
  <c r="L50" i="16"/>
  <c r="M50" i="16"/>
  <c r="K51" i="16"/>
  <c r="L51" i="16"/>
  <c r="M51" i="16"/>
  <c r="K52" i="16"/>
  <c r="L52" i="16"/>
  <c r="M52" i="16"/>
  <c r="K53" i="16"/>
  <c r="L53" i="16"/>
  <c r="M53" i="16"/>
  <c r="K54" i="16"/>
  <c r="L54" i="16"/>
  <c r="M54" i="16"/>
  <c r="K55" i="16"/>
  <c r="L55" i="16"/>
  <c r="M55" i="16"/>
  <c r="M48" i="16"/>
  <c r="L48" i="16"/>
  <c r="K48" i="16"/>
  <c r="K32" i="16"/>
  <c r="L32" i="16"/>
  <c r="M32" i="16"/>
  <c r="K33" i="16"/>
  <c r="L33" i="16"/>
  <c r="M33" i="16"/>
  <c r="K34" i="16"/>
  <c r="L34" i="16"/>
  <c r="M34" i="16"/>
  <c r="K35" i="16"/>
  <c r="L35" i="16"/>
  <c r="M35" i="16"/>
  <c r="K36" i="16"/>
  <c r="L36" i="16"/>
  <c r="M36" i="16"/>
  <c r="K37" i="16"/>
  <c r="L37" i="16"/>
  <c r="M37" i="16"/>
  <c r="K38" i="16"/>
  <c r="L38" i="16"/>
  <c r="M38" i="16"/>
  <c r="K39" i="16"/>
  <c r="L39" i="16"/>
  <c r="M39" i="16"/>
  <c r="K40" i="16"/>
  <c r="L40" i="16"/>
  <c r="M40" i="16"/>
  <c r="K41" i="16"/>
  <c r="L41" i="16"/>
  <c r="M41" i="16"/>
  <c r="K42" i="16"/>
  <c r="L42" i="16"/>
  <c r="M42" i="16"/>
  <c r="K43" i="16"/>
  <c r="L43" i="16"/>
  <c r="M43" i="16"/>
  <c r="K44" i="16"/>
  <c r="L44" i="16"/>
  <c r="M44" i="16"/>
  <c r="K45" i="16"/>
  <c r="L45" i="16"/>
  <c r="M45" i="16"/>
  <c r="K46" i="16"/>
  <c r="L46" i="16"/>
  <c r="M46" i="16"/>
  <c r="M31" i="16"/>
  <c r="L31" i="16"/>
  <c r="K31" i="16"/>
  <c r="K20" i="16"/>
  <c r="L20" i="16"/>
  <c r="M20" i="16"/>
  <c r="K21" i="16"/>
  <c r="L21" i="16"/>
  <c r="M21" i="16"/>
  <c r="K22" i="16"/>
  <c r="L22" i="16"/>
  <c r="M22" i="16"/>
  <c r="K23" i="16"/>
  <c r="L23" i="16"/>
  <c r="M23" i="16"/>
  <c r="K24" i="16"/>
  <c r="L24" i="16"/>
  <c r="M24" i="16"/>
  <c r="K25" i="16"/>
  <c r="L25" i="16"/>
  <c r="M25" i="16"/>
  <c r="K26" i="16"/>
  <c r="L26" i="16"/>
  <c r="M26" i="16"/>
  <c r="K27" i="16"/>
  <c r="L27" i="16"/>
  <c r="M27" i="16"/>
  <c r="K28" i="16"/>
  <c r="L28" i="16"/>
  <c r="M28" i="16"/>
  <c r="K29" i="16"/>
  <c r="L29" i="16"/>
  <c r="M29" i="16"/>
  <c r="M19" i="16"/>
  <c r="L19" i="16"/>
  <c r="K19" i="16"/>
  <c r="K8" i="16"/>
  <c r="L8" i="16"/>
  <c r="M8" i="16"/>
  <c r="K9" i="16"/>
  <c r="L9" i="16"/>
  <c r="M9" i="16"/>
  <c r="K10" i="16"/>
  <c r="L10" i="16"/>
  <c r="M10" i="16"/>
  <c r="K11" i="16"/>
  <c r="L11" i="16"/>
  <c r="M11" i="16"/>
  <c r="K12" i="16"/>
  <c r="L12" i="16"/>
  <c r="M12" i="16"/>
  <c r="K13" i="16"/>
  <c r="L13" i="16"/>
  <c r="M13" i="16"/>
  <c r="K14" i="16"/>
  <c r="L14" i="16"/>
  <c r="M14" i="16"/>
  <c r="K15" i="16"/>
  <c r="L15" i="16"/>
  <c r="M15" i="16"/>
  <c r="K16" i="16"/>
  <c r="L16" i="16"/>
  <c r="M16" i="16"/>
  <c r="K17" i="16"/>
  <c r="L17" i="16"/>
  <c r="M17" i="16"/>
  <c r="M7" i="16"/>
  <c r="L7" i="16"/>
  <c r="K7" i="16"/>
  <c r="G51" i="16"/>
  <c r="G50" i="16"/>
  <c r="G49" i="16"/>
  <c r="G48" i="16"/>
  <c r="G46" i="16"/>
  <c r="G45" i="16"/>
  <c r="G44" i="16"/>
  <c r="G40" i="16"/>
  <c r="G39" i="16"/>
  <c r="G36" i="16"/>
  <c r="G35" i="16"/>
  <c r="G34" i="16"/>
  <c r="G33" i="16"/>
  <c r="G32" i="16"/>
  <c r="G31" i="16"/>
  <c r="I12" i="14"/>
  <c r="I11" i="14"/>
  <c r="I10" i="14"/>
  <c r="I9" i="15" l="1"/>
  <c r="J9" i="15"/>
  <c r="K9" i="15"/>
  <c r="I10" i="15"/>
  <c r="J10" i="15"/>
  <c r="K10" i="15"/>
  <c r="I11" i="15"/>
  <c r="J11" i="15"/>
  <c r="K11" i="15"/>
  <c r="I12" i="15"/>
  <c r="J12" i="15"/>
  <c r="K12" i="15"/>
  <c r="I13" i="15"/>
  <c r="J13" i="15"/>
  <c r="K13" i="15"/>
  <c r="I14" i="15"/>
  <c r="J14" i="15"/>
  <c r="K14" i="15"/>
  <c r="I15" i="15"/>
  <c r="J15" i="15"/>
  <c r="K15" i="15"/>
  <c r="I16" i="15"/>
  <c r="J16" i="15"/>
  <c r="K16" i="15"/>
  <c r="I17" i="15"/>
  <c r="J17" i="15"/>
  <c r="K17" i="15"/>
  <c r="I18" i="15"/>
  <c r="J18" i="15"/>
  <c r="K18" i="15"/>
  <c r="I19" i="15"/>
  <c r="J19" i="15"/>
  <c r="K19" i="15"/>
  <c r="I20" i="15"/>
  <c r="J20" i="15"/>
  <c r="K20" i="15"/>
  <c r="I21" i="15"/>
  <c r="J21" i="15"/>
  <c r="K21" i="15"/>
  <c r="I22" i="15"/>
  <c r="J22" i="15"/>
  <c r="K22" i="15"/>
  <c r="I23" i="15"/>
  <c r="J23" i="15"/>
  <c r="K23" i="15"/>
  <c r="I24" i="15"/>
  <c r="J24" i="15"/>
  <c r="K24" i="15"/>
  <c r="I25" i="15"/>
  <c r="J25" i="15"/>
  <c r="K25" i="15"/>
  <c r="I26" i="15"/>
  <c r="J26" i="15"/>
  <c r="K26" i="15"/>
  <c r="K8" i="15"/>
  <c r="J8" i="15"/>
  <c r="I8" i="15"/>
  <c r="J29" i="9"/>
  <c r="K29" i="9"/>
  <c r="L29" i="9"/>
  <c r="J30" i="9"/>
  <c r="K30" i="9"/>
  <c r="L30" i="9"/>
  <c r="J31" i="9"/>
  <c r="K31" i="9"/>
  <c r="L31" i="9"/>
  <c r="J32" i="9"/>
  <c r="K32" i="9"/>
  <c r="L32" i="9"/>
  <c r="J33" i="9"/>
  <c r="K33" i="9"/>
  <c r="L33" i="9"/>
  <c r="J34" i="9"/>
  <c r="K34" i="9"/>
  <c r="L34" i="9"/>
  <c r="J35" i="9"/>
  <c r="K35" i="9"/>
  <c r="L35" i="9"/>
  <c r="J36" i="9"/>
  <c r="K36" i="9"/>
  <c r="L36" i="9"/>
  <c r="J37" i="9"/>
  <c r="K37" i="9"/>
  <c r="L37" i="9"/>
  <c r="J38" i="9"/>
  <c r="K38" i="9"/>
  <c r="L38" i="9"/>
  <c r="J39" i="9"/>
  <c r="K39" i="9"/>
  <c r="L39" i="9"/>
  <c r="J40" i="9"/>
  <c r="K40" i="9"/>
  <c r="L40" i="9"/>
  <c r="J41" i="9"/>
  <c r="K41" i="9"/>
  <c r="L41" i="9"/>
  <c r="J42" i="9"/>
  <c r="K42" i="9"/>
  <c r="L42" i="9"/>
  <c r="J43" i="9"/>
  <c r="K43" i="9"/>
  <c r="L43" i="9"/>
  <c r="J44" i="9"/>
  <c r="K44" i="9"/>
  <c r="L44" i="9"/>
  <c r="K27" i="9"/>
  <c r="J25" i="9"/>
  <c r="J23" i="9"/>
  <c r="J21" i="9"/>
  <c r="J13" i="9"/>
  <c r="K13" i="9"/>
  <c r="J14" i="9"/>
  <c r="K14" i="9"/>
  <c r="J15" i="9"/>
  <c r="K15" i="9"/>
  <c r="J16" i="9"/>
  <c r="K16" i="9"/>
  <c r="J17" i="9"/>
  <c r="K17" i="9"/>
  <c r="J18" i="9"/>
  <c r="K18" i="9"/>
  <c r="J19" i="9"/>
  <c r="K19" i="9"/>
  <c r="J20" i="9"/>
  <c r="J22" i="9"/>
  <c r="J24" i="9"/>
  <c r="K24" i="9"/>
  <c r="J26" i="9"/>
  <c r="K26" i="9"/>
  <c r="K28" i="9"/>
  <c r="J28" i="9"/>
  <c r="J9" i="9"/>
  <c r="K9" i="9"/>
  <c r="I45" i="8"/>
  <c r="J45" i="8"/>
  <c r="K45" i="8"/>
  <c r="I46" i="8"/>
  <c r="J46" i="8"/>
  <c r="K46" i="8"/>
  <c r="I47" i="8"/>
  <c r="J47" i="8"/>
  <c r="K47" i="8"/>
  <c r="I48" i="8"/>
  <c r="J48" i="8"/>
  <c r="K48" i="8"/>
  <c r="I49" i="8"/>
  <c r="J49" i="8"/>
  <c r="K49" i="8"/>
  <c r="I50" i="8"/>
  <c r="J50" i="8"/>
  <c r="K50" i="8"/>
  <c r="I51" i="8"/>
  <c r="J51" i="8"/>
  <c r="K51" i="8"/>
  <c r="I52" i="8"/>
  <c r="J52" i="8"/>
  <c r="K52" i="8"/>
  <c r="I53" i="8"/>
  <c r="J53" i="8"/>
  <c r="K53" i="8"/>
  <c r="I54" i="8"/>
  <c r="J54" i="8"/>
  <c r="K54" i="8"/>
  <c r="I55" i="8"/>
  <c r="J55" i="8"/>
  <c r="K55" i="8"/>
  <c r="I56" i="8"/>
  <c r="J56" i="8"/>
  <c r="K56" i="8"/>
  <c r="I57" i="8"/>
  <c r="J57" i="8"/>
  <c r="K57" i="8"/>
  <c r="I58" i="8"/>
  <c r="J58" i="8"/>
  <c r="K58" i="8"/>
  <c r="I59" i="8"/>
  <c r="J59" i="8"/>
  <c r="K59" i="8"/>
  <c r="K44" i="8"/>
  <c r="J44" i="8"/>
  <c r="I44" i="8"/>
  <c r="I27" i="8"/>
  <c r="J27" i="8"/>
  <c r="K27" i="8"/>
  <c r="I28" i="8"/>
  <c r="J28" i="8"/>
  <c r="K28" i="8"/>
  <c r="I29" i="8"/>
  <c r="J29" i="8"/>
  <c r="K29" i="8"/>
  <c r="I30" i="8"/>
  <c r="J30" i="8"/>
  <c r="K30" i="8"/>
  <c r="I31" i="8"/>
  <c r="J31" i="8"/>
  <c r="K31" i="8"/>
  <c r="I32" i="8"/>
  <c r="J32" i="8"/>
  <c r="K32" i="8"/>
  <c r="J27" i="9" l="1"/>
  <c r="K25" i="9"/>
  <c r="K23" i="9"/>
  <c r="K22" i="9"/>
  <c r="K21" i="9"/>
  <c r="K20" i="9"/>
  <c r="I25" i="14" l="1"/>
  <c r="J9" i="12" l="1"/>
  <c r="K9" i="12"/>
  <c r="L9" i="12"/>
  <c r="J10" i="12"/>
  <c r="K10" i="12"/>
  <c r="L10" i="12"/>
  <c r="J11" i="12"/>
  <c r="K11" i="12"/>
  <c r="L11" i="12"/>
  <c r="J12" i="12"/>
  <c r="K12" i="12"/>
  <c r="L12" i="12"/>
  <c r="J13" i="12"/>
  <c r="K13" i="12"/>
  <c r="L13" i="12"/>
  <c r="J14" i="12"/>
  <c r="K14" i="12"/>
  <c r="L14" i="12"/>
  <c r="J15" i="12"/>
  <c r="K15" i="12"/>
  <c r="L15" i="12"/>
  <c r="J16" i="12"/>
  <c r="K16" i="12"/>
  <c r="L16" i="12"/>
  <c r="J17" i="12"/>
  <c r="K17" i="12"/>
  <c r="L17" i="12"/>
  <c r="J18" i="12"/>
  <c r="K18" i="12"/>
  <c r="L18" i="12"/>
  <c r="J19" i="12"/>
  <c r="K19" i="12"/>
  <c r="L19" i="12"/>
  <c r="J20" i="12"/>
  <c r="K20" i="12"/>
  <c r="L20" i="12"/>
  <c r="J21" i="12"/>
  <c r="K21" i="12"/>
  <c r="L21" i="12"/>
  <c r="J22" i="12"/>
  <c r="K22" i="12"/>
  <c r="L22" i="12"/>
  <c r="J23" i="12"/>
  <c r="K23" i="12"/>
  <c r="L23" i="12"/>
  <c r="J24" i="12"/>
  <c r="K24" i="12"/>
  <c r="L24" i="12"/>
  <c r="J25" i="12"/>
  <c r="K25" i="12"/>
  <c r="L25" i="12"/>
  <c r="J26" i="12"/>
  <c r="K26" i="12"/>
  <c r="L26" i="12"/>
  <c r="J27" i="12"/>
  <c r="K27" i="12"/>
  <c r="L27" i="12"/>
  <c r="J28" i="12"/>
  <c r="K28" i="12"/>
  <c r="L28" i="12"/>
  <c r="J29" i="12"/>
  <c r="K29" i="12"/>
  <c r="L29" i="12"/>
  <c r="J30" i="12"/>
  <c r="K30" i="12"/>
  <c r="L30" i="12"/>
  <c r="J31" i="12"/>
  <c r="K31" i="12"/>
  <c r="L31" i="12"/>
  <c r="J32" i="12"/>
  <c r="K32" i="12"/>
  <c r="L32" i="12"/>
  <c r="J33" i="12"/>
  <c r="K33" i="12"/>
  <c r="L33" i="12"/>
  <c r="J34" i="12"/>
  <c r="K34" i="12"/>
  <c r="L34" i="12"/>
  <c r="J37" i="12"/>
  <c r="K37" i="12"/>
  <c r="L37" i="12"/>
  <c r="J38" i="12"/>
  <c r="K38" i="12"/>
  <c r="L38" i="12"/>
  <c r="J39" i="12"/>
  <c r="K39" i="12"/>
  <c r="L39" i="12"/>
  <c r="J40" i="12"/>
  <c r="K40" i="12"/>
  <c r="L40" i="12"/>
  <c r="J41" i="12"/>
  <c r="K41" i="12"/>
  <c r="L41" i="12"/>
  <c r="J42" i="12"/>
  <c r="K42" i="12"/>
  <c r="L42" i="12"/>
  <c r="J43" i="12"/>
  <c r="K43" i="12"/>
  <c r="L43" i="12"/>
  <c r="J44" i="12"/>
  <c r="K44" i="12"/>
  <c r="L44" i="12"/>
  <c r="J45" i="12"/>
  <c r="K45" i="12"/>
  <c r="L45" i="12"/>
  <c r="J46" i="12"/>
  <c r="K46" i="12"/>
  <c r="L46" i="12"/>
  <c r="J47" i="12"/>
  <c r="K47" i="12"/>
  <c r="L47" i="12"/>
  <c r="J48" i="12"/>
  <c r="K48" i="12"/>
  <c r="L48" i="12"/>
  <c r="J49" i="12"/>
  <c r="K49" i="12"/>
  <c r="L49" i="12"/>
  <c r="J50" i="12"/>
  <c r="K50" i="12"/>
  <c r="L50" i="12"/>
  <c r="J51" i="12"/>
  <c r="K51" i="12"/>
  <c r="L51" i="12"/>
  <c r="J54" i="12"/>
  <c r="K54" i="12"/>
  <c r="L54" i="12"/>
  <c r="J55" i="12"/>
  <c r="K55" i="12"/>
  <c r="L55" i="12"/>
  <c r="J56" i="12"/>
  <c r="K56" i="12"/>
  <c r="L56" i="12"/>
  <c r="J57" i="12"/>
  <c r="K57" i="12"/>
  <c r="L57" i="12"/>
  <c r="J58" i="12"/>
  <c r="K58" i="12"/>
  <c r="L58" i="12"/>
  <c r="J59" i="12"/>
  <c r="K59" i="12"/>
  <c r="L59" i="12"/>
  <c r="J60" i="12"/>
  <c r="K60" i="12"/>
  <c r="L60" i="12"/>
  <c r="J61" i="12"/>
  <c r="K61" i="12"/>
  <c r="L61" i="12"/>
  <c r="J62" i="12"/>
  <c r="K62" i="12"/>
  <c r="L62" i="12"/>
  <c r="J63" i="12"/>
  <c r="K63" i="12"/>
  <c r="L63" i="12"/>
  <c r="J64" i="12"/>
  <c r="K64" i="12"/>
  <c r="L64" i="12"/>
  <c r="J65" i="12"/>
  <c r="K65" i="12"/>
  <c r="L65" i="12"/>
  <c r="K8" i="12"/>
  <c r="L8" i="12"/>
  <c r="J8" i="12"/>
  <c r="I37" i="8"/>
  <c r="J37" i="8"/>
  <c r="K37" i="8"/>
  <c r="I38" i="8"/>
  <c r="J38" i="8"/>
  <c r="K38" i="8"/>
  <c r="I39" i="8"/>
  <c r="J39" i="8"/>
  <c r="K39" i="8"/>
  <c r="K36" i="8"/>
  <c r="J36" i="8"/>
  <c r="I36" i="8"/>
  <c r="I10" i="8"/>
  <c r="J10" i="8"/>
  <c r="K10" i="8"/>
  <c r="I11" i="8"/>
  <c r="J11" i="8"/>
  <c r="K11" i="8"/>
  <c r="I12" i="8"/>
  <c r="J12" i="8"/>
  <c r="K12" i="8"/>
  <c r="I13" i="8"/>
  <c r="J13" i="8"/>
  <c r="K13" i="8"/>
  <c r="I14" i="8"/>
  <c r="J14" i="8"/>
  <c r="K14" i="8"/>
  <c r="I15" i="8"/>
  <c r="J15" i="8"/>
  <c r="K15" i="8"/>
  <c r="I16" i="8"/>
  <c r="J16" i="8"/>
  <c r="K16" i="8"/>
  <c r="I17" i="8"/>
  <c r="J17" i="8"/>
  <c r="K17" i="8"/>
  <c r="I18" i="8"/>
  <c r="J18" i="8"/>
  <c r="K18" i="8"/>
  <c r="I19" i="8"/>
  <c r="J19" i="8"/>
  <c r="K19" i="8"/>
  <c r="I20" i="8"/>
  <c r="J20" i="8"/>
  <c r="K20" i="8"/>
  <c r="I21" i="8"/>
  <c r="J21" i="8"/>
  <c r="K21" i="8"/>
  <c r="I22" i="8"/>
  <c r="J22" i="8"/>
  <c r="K22" i="8"/>
  <c r="I23" i="8"/>
  <c r="J23" i="8"/>
  <c r="K23" i="8"/>
  <c r="I24" i="8"/>
  <c r="J24" i="8"/>
  <c r="K24" i="8"/>
  <c r="I25" i="8"/>
  <c r="J25" i="8"/>
  <c r="K25" i="8"/>
  <c r="I26" i="8"/>
  <c r="J26" i="8"/>
  <c r="K26" i="8"/>
  <c r="J9" i="8"/>
  <c r="K9" i="8"/>
  <c r="I9" i="8"/>
  <c r="I238" i="7"/>
  <c r="J238" i="7"/>
  <c r="K238" i="7"/>
  <c r="I239" i="7"/>
  <c r="J239" i="7"/>
  <c r="K239" i="7"/>
  <c r="I240" i="7"/>
  <c r="J240" i="7"/>
  <c r="K240" i="7"/>
  <c r="I241" i="7"/>
  <c r="J241" i="7"/>
  <c r="K241" i="7"/>
  <c r="I242" i="7"/>
  <c r="J242" i="7"/>
  <c r="K242" i="7"/>
  <c r="I243" i="7"/>
  <c r="J243" i="7"/>
  <c r="K243" i="7"/>
  <c r="I244" i="7"/>
  <c r="J244" i="7"/>
  <c r="K244" i="7"/>
  <c r="I245" i="7"/>
  <c r="J245" i="7"/>
  <c r="K245" i="7"/>
  <c r="K237" i="7"/>
  <c r="J237" i="7"/>
  <c r="I237" i="7"/>
  <c r="I228" i="7"/>
  <c r="J228" i="7"/>
  <c r="K228" i="7"/>
  <c r="I229" i="7"/>
  <c r="J229" i="7"/>
  <c r="K229" i="7"/>
  <c r="I230" i="7"/>
  <c r="J230" i="7"/>
  <c r="K230" i="7"/>
  <c r="I231" i="7"/>
  <c r="J231" i="7"/>
  <c r="K231" i="7"/>
  <c r="I232" i="7"/>
  <c r="J232" i="7"/>
  <c r="K232" i="7"/>
  <c r="I233" i="7"/>
  <c r="J233" i="7"/>
  <c r="K233" i="7"/>
  <c r="I234" i="7"/>
  <c r="J234" i="7"/>
  <c r="K234" i="7"/>
  <c r="I235" i="7"/>
  <c r="J235" i="7"/>
  <c r="K235" i="7"/>
  <c r="K227" i="7"/>
  <c r="J227" i="7"/>
  <c r="I227" i="7"/>
  <c r="I217" i="7"/>
  <c r="J217" i="7"/>
  <c r="K217" i="7"/>
  <c r="I218" i="7"/>
  <c r="J218" i="7"/>
  <c r="K218" i="7"/>
  <c r="I219" i="7"/>
  <c r="J219" i="7"/>
  <c r="K219" i="7"/>
  <c r="I220" i="7"/>
  <c r="J220" i="7"/>
  <c r="K220" i="7"/>
  <c r="I221" i="7"/>
  <c r="J221" i="7"/>
  <c r="K221" i="7"/>
  <c r="I222" i="7"/>
  <c r="J222" i="7"/>
  <c r="K222" i="7"/>
  <c r="I223" i="7"/>
  <c r="J223" i="7"/>
  <c r="K223" i="7"/>
  <c r="I224" i="7"/>
  <c r="J224" i="7"/>
  <c r="K224" i="7"/>
  <c r="I225" i="7"/>
  <c r="J225" i="7"/>
  <c r="K225" i="7"/>
  <c r="K216" i="7"/>
  <c r="J216" i="7"/>
  <c r="I216" i="7"/>
  <c r="I206" i="7"/>
  <c r="J206" i="7"/>
  <c r="K206" i="7"/>
  <c r="I207" i="7"/>
  <c r="J207" i="7"/>
  <c r="K207" i="7"/>
  <c r="I208" i="7"/>
  <c r="J208" i="7"/>
  <c r="K208" i="7"/>
  <c r="I209" i="7"/>
  <c r="J209" i="7"/>
  <c r="K209" i="7"/>
  <c r="I210" i="7"/>
  <c r="J210" i="7"/>
  <c r="K210" i="7"/>
  <c r="I211" i="7"/>
  <c r="J211" i="7"/>
  <c r="K211" i="7"/>
  <c r="I212" i="7"/>
  <c r="J212" i="7"/>
  <c r="K212" i="7"/>
  <c r="I213" i="7"/>
  <c r="J213" i="7"/>
  <c r="K213" i="7"/>
  <c r="I214" i="7"/>
  <c r="J214" i="7"/>
  <c r="K214" i="7"/>
  <c r="K205" i="7"/>
  <c r="J205" i="7"/>
  <c r="I205" i="7"/>
  <c r="I195" i="7"/>
  <c r="J195" i="7"/>
  <c r="K195" i="7"/>
  <c r="I196" i="7"/>
  <c r="J196" i="7"/>
  <c r="K196" i="7"/>
  <c r="I197" i="7"/>
  <c r="J197" i="7"/>
  <c r="K197" i="7"/>
  <c r="I198" i="7"/>
  <c r="J198" i="7"/>
  <c r="K198" i="7"/>
  <c r="I199" i="7"/>
  <c r="J199" i="7"/>
  <c r="K199" i="7"/>
  <c r="I200" i="7"/>
  <c r="J200" i="7"/>
  <c r="K200" i="7"/>
  <c r="I201" i="7"/>
  <c r="J201" i="7"/>
  <c r="K201" i="7"/>
  <c r="I202" i="7"/>
  <c r="J202" i="7"/>
  <c r="K202" i="7"/>
  <c r="I203" i="7"/>
  <c r="J203" i="7"/>
  <c r="K203" i="7"/>
  <c r="K194" i="7"/>
  <c r="J194" i="7"/>
  <c r="I194" i="7"/>
  <c r="I184" i="7"/>
  <c r="J184" i="7"/>
  <c r="K184" i="7"/>
  <c r="I185" i="7"/>
  <c r="J185" i="7"/>
  <c r="K185" i="7"/>
  <c r="I186" i="7"/>
  <c r="J186" i="7"/>
  <c r="K186" i="7"/>
  <c r="I187" i="7"/>
  <c r="J187" i="7"/>
  <c r="K187" i="7"/>
  <c r="I188" i="7"/>
  <c r="J188" i="7"/>
  <c r="K188" i="7"/>
  <c r="I189" i="7"/>
  <c r="J189" i="7"/>
  <c r="K189" i="7"/>
  <c r="I190" i="7"/>
  <c r="J190" i="7"/>
  <c r="K190" i="7"/>
  <c r="I191" i="7"/>
  <c r="J191" i="7"/>
  <c r="K191" i="7"/>
  <c r="I192" i="7"/>
  <c r="J192" i="7"/>
  <c r="K192" i="7"/>
  <c r="K183" i="7"/>
  <c r="J183" i="7"/>
  <c r="I183" i="7"/>
  <c r="I141" i="7"/>
  <c r="J141" i="7"/>
  <c r="K141" i="7"/>
  <c r="I142" i="7"/>
  <c r="J142" i="7"/>
  <c r="K142" i="7"/>
  <c r="I143" i="7"/>
  <c r="J143" i="7"/>
  <c r="K143" i="7"/>
  <c r="I144" i="7"/>
  <c r="J144" i="7"/>
  <c r="K144" i="7"/>
  <c r="I145" i="7"/>
  <c r="J145" i="7"/>
  <c r="K145" i="7"/>
  <c r="I146" i="7"/>
  <c r="J146" i="7"/>
  <c r="K146" i="7"/>
  <c r="I147" i="7"/>
  <c r="J147" i="7"/>
  <c r="K147" i="7"/>
  <c r="I148" i="7"/>
  <c r="J148" i="7"/>
  <c r="K148" i="7"/>
  <c r="I149" i="7"/>
  <c r="J149" i="7"/>
  <c r="K149" i="7"/>
  <c r="I150" i="7"/>
  <c r="J150" i="7"/>
  <c r="K150" i="7"/>
  <c r="I151" i="7"/>
  <c r="J151" i="7"/>
  <c r="K151" i="7"/>
  <c r="I152" i="7"/>
  <c r="J152" i="7"/>
  <c r="K152" i="7"/>
  <c r="I153" i="7"/>
  <c r="J153" i="7"/>
  <c r="K153" i="7"/>
  <c r="I154" i="7"/>
  <c r="J154" i="7"/>
  <c r="K154" i="7"/>
  <c r="I155" i="7"/>
  <c r="J155" i="7"/>
  <c r="K155" i="7"/>
  <c r="I156" i="7"/>
  <c r="J156" i="7"/>
  <c r="K156" i="7"/>
  <c r="I157" i="7"/>
  <c r="J157" i="7"/>
  <c r="K157" i="7"/>
  <c r="I158" i="7"/>
  <c r="J158" i="7"/>
  <c r="K158" i="7"/>
  <c r="I159" i="7"/>
  <c r="J159" i="7"/>
  <c r="K159" i="7"/>
  <c r="I160" i="7"/>
  <c r="J160" i="7"/>
  <c r="K160" i="7"/>
  <c r="I161" i="7"/>
  <c r="J161" i="7"/>
  <c r="K161" i="7"/>
  <c r="I162" i="7"/>
  <c r="J162" i="7"/>
  <c r="K162" i="7"/>
  <c r="I163" i="7"/>
  <c r="J163" i="7"/>
  <c r="K163" i="7"/>
  <c r="I164" i="7"/>
  <c r="J164" i="7"/>
  <c r="K164" i="7"/>
  <c r="I165" i="7"/>
  <c r="J165" i="7"/>
  <c r="K165" i="7"/>
  <c r="I166" i="7"/>
  <c r="J166" i="7"/>
  <c r="K166" i="7"/>
  <c r="I167" i="7"/>
  <c r="J167" i="7"/>
  <c r="K167" i="7"/>
  <c r="I168" i="7"/>
  <c r="J168" i="7"/>
  <c r="K168" i="7"/>
  <c r="I169" i="7"/>
  <c r="J169" i="7"/>
  <c r="K169" i="7"/>
  <c r="I170" i="7"/>
  <c r="J170" i="7"/>
  <c r="K170" i="7"/>
  <c r="I171" i="7"/>
  <c r="J171" i="7"/>
  <c r="K171" i="7"/>
  <c r="I172" i="7"/>
  <c r="J172" i="7"/>
  <c r="K172" i="7"/>
  <c r="I173" i="7"/>
  <c r="J173" i="7"/>
  <c r="K173" i="7"/>
  <c r="I174" i="7"/>
  <c r="J174" i="7"/>
  <c r="K174" i="7"/>
  <c r="I175" i="7"/>
  <c r="J175" i="7"/>
  <c r="K175" i="7"/>
  <c r="I176" i="7"/>
  <c r="J176" i="7"/>
  <c r="K176" i="7"/>
  <c r="I177" i="7"/>
  <c r="J177" i="7"/>
  <c r="K177" i="7"/>
  <c r="I178" i="7"/>
  <c r="J178" i="7"/>
  <c r="K178" i="7"/>
  <c r="I179" i="7"/>
  <c r="J179" i="7"/>
  <c r="K179" i="7"/>
  <c r="I180" i="7"/>
  <c r="J180" i="7"/>
  <c r="K180" i="7"/>
  <c r="I181" i="7"/>
  <c r="J181" i="7"/>
  <c r="K181" i="7"/>
  <c r="K140" i="7"/>
  <c r="J140" i="7"/>
  <c r="I140" i="7"/>
  <c r="I82" i="7"/>
  <c r="J82" i="7"/>
  <c r="K82" i="7"/>
  <c r="I83" i="7"/>
  <c r="J83" i="7"/>
  <c r="K83" i="7"/>
  <c r="I84" i="7"/>
  <c r="J84" i="7"/>
  <c r="K84" i="7"/>
  <c r="I85" i="7"/>
  <c r="J85" i="7"/>
  <c r="K85" i="7"/>
  <c r="I86" i="7"/>
  <c r="J86" i="7"/>
  <c r="K86" i="7"/>
  <c r="I87" i="7"/>
  <c r="J87" i="7"/>
  <c r="K87" i="7"/>
  <c r="I88" i="7"/>
  <c r="J88" i="7"/>
  <c r="K88" i="7"/>
  <c r="I89" i="7"/>
  <c r="J89" i="7"/>
  <c r="K89" i="7"/>
  <c r="I90" i="7"/>
  <c r="J90" i="7"/>
  <c r="K90" i="7"/>
  <c r="I91" i="7"/>
  <c r="J91" i="7"/>
  <c r="K91" i="7"/>
  <c r="I92" i="7"/>
  <c r="J92" i="7"/>
  <c r="K92" i="7"/>
  <c r="I93" i="7"/>
  <c r="J93" i="7"/>
  <c r="K93" i="7"/>
  <c r="I94" i="7"/>
  <c r="J94" i="7"/>
  <c r="K94" i="7"/>
  <c r="I95" i="7"/>
  <c r="J95" i="7"/>
  <c r="K95" i="7"/>
  <c r="I96" i="7"/>
  <c r="J96" i="7"/>
  <c r="K96" i="7"/>
  <c r="I97" i="7"/>
  <c r="J97" i="7"/>
  <c r="K97" i="7"/>
  <c r="I98" i="7"/>
  <c r="J98" i="7"/>
  <c r="K98" i="7"/>
  <c r="I99" i="7"/>
  <c r="J99" i="7"/>
  <c r="K99" i="7"/>
  <c r="I100" i="7"/>
  <c r="J100" i="7"/>
  <c r="K100" i="7"/>
  <c r="I101" i="7"/>
  <c r="J101" i="7"/>
  <c r="K101" i="7"/>
  <c r="I102" i="7"/>
  <c r="J102" i="7"/>
  <c r="K102" i="7"/>
  <c r="I103" i="7"/>
  <c r="J103" i="7"/>
  <c r="K103" i="7"/>
  <c r="I104" i="7"/>
  <c r="J104" i="7"/>
  <c r="K104" i="7"/>
  <c r="I105" i="7"/>
  <c r="J105" i="7"/>
  <c r="K105" i="7"/>
  <c r="I106" i="7"/>
  <c r="J106" i="7"/>
  <c r="K106" i="7"/>
  <c r="I107" i="7"/>
  <c r="J107" i="7"/>
  <c r="K107" i="7"/>
  <c r="I108" i="7"/>
  <c r="J108" i="7"/>
  <c r="K108" i="7"/>
  <c r="I109" i="7"/>
  <c r="J109" i="7"/>
  <c r="K109" i="7"/>
  <c r="I110" i="7"/>
  <c r="J110" i="7"/>
  <c r="K110" i="7"/>
  <c r="I111" i="7"/>
  <c r="J111" i="7"/>
  <c r="K111" i="7"/>
  <c r="I112" i="7"/>
  <c r="J112" i="7"/>
  <c r="K112" i="7"/>
  <c r="I113" i="7"/>
  <c r="J113" i="7"/>
  <c r="K113" i="7"/>
  <c r="I114" i="7"/>
  <c r="J114" i="7"/>
  <c r="K114" i="7"/>
  <c r="I115" i="7"/>
  <c r="J115" i="7"/>
  <c r="K115" i="7"/>
  <c r="I116" i="7"/>
  <c r="J116" i="7"/>
  <c r="K116" i="7"/>
  <c r="I117" i="7"/>
  <c r="J117" i="7"/>
  <c r="K117" i="7"/>
  <c r="I118" i="7"/>
  <c r="J118" i="7"/>
  <c r="K118" i="7"/>
  <c r="I119" i="7"/>
  <c r="J119" i="7"/>
  <c r="K119" i="7"/>
  <c r="I120" i="7"/>
  <c r="J120" i="7"/>
  <c r="K120" i="7"/>
  <c r="I121" i="7"/>
  <c r="J121" i="7"/>
  <c r="K121" i="7"/>
  <c r="I122" i="7"/>
  <c r="J122" i="7"/>
  <c r="K122" i="7"/>
  <c r="I123" i="7"/>
  <c r="J123" i="7"/>
  <c r="K123" i="7"/>
  <c r="I124" i="7"/>
  <c r="J124" i="7"/>
  <c r="K124" i="7"/>
  <c r="I125" i="7"/>
  <c r="J125" i="7"/>
  <c r="K125" i="7"/>
  <c r="I126" i="7"/>
  <c r="J126" i="7"/>
  <c r="K126" i="7"/>
  <c r="I127" i="7"/>
  <c r="J127" i="7"/>
  <c r="K127" i="7"/>
  <c r="I128" i="7"/>
  <c r="J128" i="7"/>
  <c r="K128" i="7"/>
  <c r="I129" i="7"/>
  <c r="J129" i="7"/>
  <c r="K129" i="7"/>
  <c r="I130" i="7"/>
  <c r="J130" i="7"/>
  <c r="K130" i="7"/>
  <c r="I131" i="7"/>
  <c r="J131" i="7"/>
  <c r="K131" i="7"/>
  <c r="I132" i="7"/>
  <c r="J132" i="7"/>
  <c r="K132" i="7"/>
  <c r="I133" i="7"/>
  <c r="J133" i="7"/>
  <c r="K133" i="7"/>
  <c r="I134" i="7"/>
  <c r="J134" i="7"/>
  <c r="K134" i="7"/>
  <c r="I135" i="7"/>
  <c r="J135" i="7"/>
  <c r="K135" i="7"/>
  <c r="I136" i="7"/>
  <c r="J136" i="7"/>
  <c r="K136" i="7"/>
  <c r="I137" i="7"/>
  <c r="J137" i="7"/>
  <c r="K137" i="7"/>
  <c r="I138" i="7"/>
  <c r="J138" i="7"/>
  <c r="K138" i="7"/>
  <c r="K81" i="7"/>
  <c r="J81" i="7"/>
  <c r="I81" i="7"/>
  <c r="I23" i="7"/>
  <c r="J23" i="7"/>
  <c r="K23" i="7"/>
  <c r="I24" i="7"/>
  <c r="J24" i="7"/>
  <c r="K24" i="7"/>
  <c r="I25" i="7"/>
  <c r="J25" i="7"/>
  <c r="K25" i="7"/>
  <c r="I26" i="7"/>
  <c r="J26" i="7"/>
  <c r="K26" i="7"/>
  <c r="I27" i="7"/>
  <c r="J27" i="7"/>
  <c r="K27" i="7"/>
  <c r="I28" i="7"/>
  <c r="J28" i="7"/>
  <c r="K28" i="7"/>
  <c r="I29" i="7"/>
  <c r="J29" i="7"/>
  <c r="K29" i="7"/>
  <c r="I30" i="7"/>
  <c r="J30" i="7"/>
  <c r="K30" i="7"/>
  <c r="I31" i="7"/>
  <c r="J31" i="7"/>
  <c r="K31" i="7"/>
  <c r="I32" i="7"/>
  <c r="J32" i="7"/>
  <c r="K32" i="7"/>
  <c r="I33" i="7"/>
  <c r="J33" i="7"/>
  <c r="K33" i="7"/>
  <c r="I34" i="7"/>
  <c r="J34" i="7"/>
  <c r="K34" i="7"/>
  <c r="I35" i="7"/>
  <c r="J35" i="7"/>
  <c r="K35" i="7"/>
  <c r="I36" i="7"/>
  <c r="J36" i="7"/>
  <c r="K36" i="7"/>
  <c r="I37" i="7"/>
  <c r="J37" i="7"/>
  <c r="K37" i="7"/>
  <c r="I38" i="7"/>
  <c r="J38" i="7"/>
  <c r="K38" i="7"/>
  <c r="I39" i="7"/>
  <c r="J39" i="7"/>
  <c r="K39" i="7"/>
  <c r="I40" i="7"/>
  <c r="J40" i="7"/>
  <c r="K40" i="7"/>
  <c r="I41" i="7"/>
  <c r="J41" i="7"/>
  <c r="K41" i="7"/>
  <c r="I42" i="7"/>
  <c r="J42" i="7"/>
  <c r="K42" i="7"/>
  <c r="I43" i="7"/>
  <c r="J43" i="7"/>
  <c r="K43" i="7"/>
  <c r="I44" i="7"/>
  <c r="J44" i="7"/>
  <c r="K44" i="7"/>
  <c r="I45" i="7"/>
  <c r="J45" i="7"/>
  <c r="K45" i="7"/>
  <c r="I46" i="7"/>
  <c r="J46" i="7"/>
  <c r="K46" i="7"/>
  <c r="I47" i="7"/>
  <c r="J47" i="7"/>
  <c r="K47" i="7"/>
  <c r="I48" i="7"/>
  <c r="J48" i="7"/>
  <c r="K48" i="7"/>
  <c r="I49" i="7"/>
  <c r="J49" i="7"/>
  <c r="K49" i="7"/>
  <c r="I50" i="7"/>
  <c r="J50" i="7"/>
  <c r="K50" i="7"/>
  <c r="I51" i="7"/>
  <c r="J51" i="7"/>
  <c r="K51" i="7"/>
  <c r="I52" i="7"/>
  <c r="J52" i="7"/>
  <c r="K52" i="7"/>
  <c r="I53" i="7"/>
  <c r="J53" i="7"/>
  <c r="K53" i="7"/>
  <c r="I54" i="7"/>
  <c r="J54" i="7"/>
  <c r="K54" i="7"/>
  <c r="I55" i="7"/>
  <c r="J55" i="7"/>
  <c r="K55" i="7"/>
  <c r="I56" i="7"/>
  <c r="J56" i="7"/>
  <c r="K56" i="7"/>
  <c r="I57" i="7"/>
  <c r="J57" i="7"/>
  <c r="K57" i="7"/>
  <c r="I58" i="7"/>
  <c r="J58" i="7"/>
  <c r="K58" i="7"/>
  <c r="I59" i="7"/>
  <c r="J59" i="7"/>
  <c r="K59" i="7"/>
  <c r="I60" i="7"/>
  <c r="J60" i="7"/>
  <c r="K60" i="7"/>
  <c r="I61" i="7"/>
  <c r="J61" i="7"/>
  <c r="K61" i="7"/>
  <c r="I62" i="7"/>
  <c r="J62" i="7"/>
  <c r="K62" i="7"/>
  <c r="I63" i="7"/>
  <c r="J63" i="7"/>
  <c r="K63" i="7"/>
  <c r="I64" i="7"/>
  <c r="J64" i="7"/>
  <c r="K64" i="7"/>
  <c r="I65" i="7"/>
  <c r="J65" i="7"/>
  <c r="K65" i="7"/>
  <c r="I66" i="7"/>
  <c r="J66" i="7"/>
  <c r="K66" i="7"/>
  <c r="I67" i="7"/>
  <c r="J67" i="7"/>
  <c r="K67" i="7"/>
  <c r="I68" i="7"/>
  <c r="J68" i="7"/>
  <c r="K68" i="7"/>
  <c r="I69" i="7"/>
  <c r="J69" i="7"/>
  <c r="K69" i="7"/>
  <c r="I70" i="7"/>
  <c r="J70" i="7"/>
  <c r="K70" i="7"/>
  <c r="I71" i="7"/>
  <c r="J71" i="7"/>
  <c r="K71" i="7"/>
  <c r="I72" i="7"/>
  <c r="J72" i="7"/>
  <c r="K72" i="7"/>
  <c r="I73" i="7"/>
  <c r="J73" i="7"/>
  <c r="K73" i="7"/>
  <c r="I74" i="7"/>
  <c r="J74" i="7"/>
  <c r="K74" i="7"/>
  <c r="I75" i="7"/>
  <c r="J75" i="7"/>
  <c r="K75" i="7"/>
  <c r="I76" i="7"/>
  <c r="J76" i="7"/>
  <c r="K76" i="7"/>
  <c r="I77" i="7"/>
  <c r="J77" i="7"/>
  <c r="K77" i="7"/>
  <c r="I78" i="7"/>
  <c r="J78" i="7"/>
  <c r="K78" i="7"/>
  <c r="I79" i="7"/>
  <c r="J79" i="7"/>
  <c r="K79" i="7"/>
  <c r="K22" i="7"/>
  <c r="J22" i="7"/>
  <c r="I22" i="7"/>
  <c r="I18" i="7"/>
  <c r="J18" i="7"/>
  <c r="K18" i="7"/>
  <c r="J17" i="7"/>
  <c r="K17" i="7"/>
  <c r="I17" i="7"/>
  <c r="I9" i="7"/>
  <c r="I10" i="7"/>
  <c r="I11" i="7"/>
  <c r="I12" i="7"/>
  <c r="I13" i="7"/>
  <c r="I8" i="7"/>
  <c r="J9" i="7"/>
  <c r="J10" i="7"/>
  <c r="J11" i="7"/>
  <c r="J12" i="7"/>
  <c r="J13" i="7"/>
  <c r="J8" i="7"/>
  <c r="I6" i="14" l="1"/>
  <c r="I7" i="14"/>
  <c r="I8" i="14"/>
  <c r="I9" i="14"/>
  <c r="I13" i="14"/>
  <c r="I14" i="14"/>
  <c r="I15" i="14"/>
  <c r="I16" i="14"/>
  <c r="I17" i="14"/>
  <c r="I18" i="14"/>
  <c r="I19" i="14"/>
  <c r="I20" i="14"/>
  <c r="I21" i="14"/>
  <c r="I22" i="14"/>
  <c r="I23" i="14"/>
  <c r="I24" i="14"/>
  <c r="L13" i="9" l="1"/>
  <c r="L28" i="9"/>
  <c r="L26" i="9"/>
  <c r="L24" i="9"/>
  <c r="L23" i="9"/>
  <c r="L22" i="9"/>
  <c r="L21" i="9"/>
  <c r="L20" i="9"/>
  <c r="L19" i="9"/>
  <c r="L18" i="9"/>
  <c r="L17" i="9"/>
  <c r="L16" i="9"/>
  <c r="L14" i="9"/>
  <c r="L27" i="9"/>
  <c r="L25" i="9"/>
  <c r="L15" i="9"/>
  <c r="I109" i="8"/>
  <c r="J109" i="8"/>
  <c r="K109" i="8"/>
  <c r="I86" i="8"/>
  <c r="J86" i="8"/>
  <c r="K86" i="8"/>
  <c r="J63" i="8"/>
  <c r="K63" i="8"/>
  <c r="I63" i="8"/>
  <c r="I108" i="8"/>
  <c r="J108" i="8"/>
  <c r="K108" i="8"/>
  <c r="I85" i="8"/>
  <c r="J85" i="8"/>
  <c r="K85" i="8"/>
  <c r="I62" i="8"/>
  <c r="J62" i="8"/>
  <c r="K62" i="8"/>
  <c r="I107" i="8"/>
  <c r="J107" i="8"/>
  <c r="K107" i="8"/>
  <c r="J84" i="8"/>
  <c r="K84" i="8"/>
  <c r="I84" i="8"/>
  <c r="I106" i="8"/>
  <c r="J106" i="8"/>
  <c r="K106" i="8"/>
  <c r="I83" i="8"/>
  <c r="J83" i="8"/>
  <c r="K83" i="8"/>
  <c r="K81" i="8"/>
  <c r="J81" i="8"/>
  <c r="I81" i="8"/>
  <c r="I82" i="8"/>
  <c r="J82" i="8"/>
  <c r="K82" i="8"/>
  <c r="I103" i="8"/>
  <c r="J103" i="8"/>
  <c r="K103" i="8"/>
  <c r="I61" i="8"/>
  <c r="K61" i="8"/>
  <c r="J61" i="8"/>
  <c r="I102" i="8"/>
  <c r="J102" i="8"/>
  <c r="K102" i="8"/>
  <c r="I79" i="8"/>
  <c r="J79" i="8"/>
  <c r="K79" i="8"/>
  <c r="K105" i="8"/>
  <c r="J105" i="8"/>
  <c r="I105" i="8"/>
  <c r="K101" i="8"/>
  <c r="I101" i="8"/>
  <c r="J101" i="8"/>
  <c r="I78" i="8"/>
  <c r="K78" i="8"/>
  <c r="J78" i="8"/>
  <c r="I123" i="8"/>
  <c r="J123" i="8"/>
  <c r="K123" i="8"/>
  <c r="I100" i="8"/>
  <c r="J100" i="8"/>
  <c r="K100" i="8"/>
  <c r="I77" i="8"/>
  <c r="J77" i="8"/>
  <c r="K77" i="8"/>
  <c r="I122" i="8"/>
  <c r="J122" i="8"/>
  <c r="K122" i="8"/>
  <c r="I99" i="8"/>
  <c r="K99" i="8"/>
  <c r="J99" i="8"/>
  <c r="I76" i="8"/>
  <c r="J76" i="8"/>
  <c r="K76" i="8"/>
  <c r="I121" i="8"/>
  <c r="J121" i="8"/>
  <c r="K121" i="8"/>
  <c r="I98" i="8"/>
  <c r="J98" i="8"/>
  <c r="K98" i="8"/>
  <c r="I75" i="8"/>
  <c r="K75" i="8"/>
  <c r="J75" i="8"/>
  <c r="I120" i="8"/>
  <c r="K120" i="8"/>
  <c r="J120" i="8"/>
  <c r="I97" i="8"/>
  <c r="J97" i="8"/>
  <c r="K97" i="8"/>
  <c r="J74" i="8"/>
  <c r="K74" i="8"/>
  <c r="I74" i="8"/>
  <c r="I119" i="8"/>
  <c r="J119" i="8"/>
  <c r="K119" i="8"/>
  <c r="I96" i="8"/>
  <c r="K96" i="8"/>
  <c r="J96" i="8"/>
  <c r="K73" i="8"/>
  <c r="I73" i="8"/>
  <c r="J73" i="8"/>
  <c r="I118" i="8"/>
  <c r="J118" i="8"/>
  <c r="K118" i="8"/>
  <c r="I95" i="8"/>
  <c r="J95" i="8"/>
  <c r="K95" i="8"/>
  <c r="I72" i="8"/>
  <c r="J72" i="8"/>
  <c r="K72" i="8"/>
  <c r="I117" i="8"/>
  <c r="K117" i="8"/>
  <c r="J117" i="8"/>
  <c r="J94" i="8"/>
  <c r="K94" i="8"/>
  <c r="I94" i="8"/>
  <c r="J71" i="8"/>
  <c r="I71" i="8"/>
  <c r="K71" i="8"/>
  <c r="I116" i="8"/>
  <c r="J116" i="8"/>
  <c r="K116" i="8"/>
  <c r="I93" i="8"/>
  <c r="J93" i="8"/>
  <c r="K93" i="8"/>
  <c r="K70" i="8"/>
  <c r="I70" i="8"/>
  <c r="J70" i="8"/>
  <c r="J115" i="8"/>
  <c r="K115" i="8"/>
  <c r="I115" i="8"/>
  <c r="J92" i="8"/>
  <c r="K92" i="8"/>
  <c r="I92" i="8"/>
  <c r="I69" i="8"/>
  <c r="J69" i="8"/>
  <c r="K69" i="8"/>
  <c r="I114" i="8"/>
  <c r="J114" i="8"/>
  <c r="K114" i="8"/>
  <c r="K91" i="8"/>
  <c r="I91" i="8"/>
  <c r="J91" i="8"/>
  <c r="J68" i="8"/>
  <c r="K68" i="8"/>
  <c r="I68" i="8"/>
  <c r="J113" i="8"/>
  <c r="K113" i="8"/>
  <c r="I113" i="8"/>
  <c r="I90" i="8"/>
  <c r="J90" i="8"/>
  <c r="K90" i="8"/>
  <c r="I67" i="8"/>
  <c r="K67" i="8"/>
  <c r="J67" i="8"/>
  <c r="K112" i="8"/>
  <c r="I112" i="8"/>
  <c r="J112" i="8"/>
  <c r="J89" i="8"/>
  <c r="K89" i="8"/>
  <c r="I89" i="8"/>
  <c r="K66" i="8"/>
  <c r="I66" i="8"/>
  <c r="J66" i="8"/>
  <c r="I111" i="8"/>
  <c r="J111" i="8"/>
  <c r="K111" i="8"/>
  <c r="I88" i="8"/>
  <c r="J88" i="8"/>
  <c r="K88" i="8"/>
  <c r="I65" i="8"/>
  <c r="J65" i="8"/>
  <c r="K65" i="8"/>
  <c r="J110" i="8"/>
  <c r="K110" i="8"/>
  <c r="I110" i="8"/>
  <c r="I87" i="8"/>
  <c r="J87" i="8"/>
  <c r="K87" i="8"/>
  <c r="I64" i="8"/>
  <c r="J64" i="8"/>
  <c r="K64" i="8"/>
  <c r="K8" i="9" l="1"/>
  <c r="J8" i="9"/>
  <c r="I40" i="8" l="1"/>
  <c r="J40" i="8"/>
  <c r="K40" i="8"/>
</calcChain>
</file>

<file path=xl/sharedStrings.xml><?xml version="1.0" encoding="utf-8"?>
<sst xmlns="http://schemas.openxmlformats.org/spreadsheetml/2006/main" count="1373" uniqueCount="456">
  <si>
    <t>Формат</t>
  </si>
  <si>
    <t>Цвет, наименование</t>
  </si>
  <si>
    <t>Вес</t>
  </si>
  <si>
    <t>Пал.</t>
  </si>
  <si>
    <t>Маш.</t>
  </si>
  <si>
    <t>м2</t>
  </si>
  <si>
    <t>NF 240/115/71</t>
  </si>
  <si>
    <r>
      <t xml:space="preserve">Возможен дополнительный распил кирпича пополам, </t>
    </r>
    <r>
      <rPr>
        <b/>
        <sz val="12"/>
        <color theme="1"/>
        <rFont val="Calibri"/>
        <family val="2"/>
        <charset val="204"/>
        <scheme val="minor"/>
      </rPr>
      <t>стоимость распила не учтена в цене.</t>
    </r>
  </si>
  <si>
    <t>Срок поставки по согласованию.</t>
  </si>
  <si>
    <t>Информация по доплатам за дополнительное место выгрузки и за поставку некратного предоставляется дополнительно по запросу.</t>
  </si>
  <si>
    <t>Spar NF 240/55/71</t>
  </si>
  <si>
    <t>DF 240/115/52</t>
  </si>
  <si>
    <t>Mod.290/90/40</t>
  </si>
  <si>
    <t>Mod.290/60/40</t>
  </si>
  <si>
    <t>Mod.290/90/52</t>
  </si>
  <si>
    <t>Mod.290/60/52</t>
  </si>
  <si>
    <t>Mod.290/90/71</t>
  </si>
  <si>
    <t>Mod.290/60/71</t>
  </si>
  <si>
    <t>WK81 Niederlausitzer Gelb</t>
  </si>
  <si>
    <t>WK810 Violettblau geflammt</t>
  </si>
  <si>
    <t>WK810K Violettblau geflammt Kohle</t>
  </si>
  <si>
    <t>WK810S Violettblau geflammt Spezial</t>
  </si>
  <si>
    <t xml:space="preserve">WK812 Blaurotbunt  </t>
  </si>
  <si>
    <t>WK813  Rotbraun nuanciert Fußs. Bes.</t>
  </si>
  <si>
    <t>WK814 Rotblaubunt</t>
  </si>
  <si>
    <t>WK815  Schwarzbunt Edelglanz</t>
  </si>
  <si>
    <t>WK815F Schwarzbunt Edelglanz bes. Fußs.</t>
  </si>
  <si>
    <t>WK817 Javagrün</t>
  </si>
  <si>
    <t>WK818 Lachsbraun geflammt</t>
  </si>
  <si>
    <t>WK819 Rubinbeige nuanciert</t>
  </si>
  <si>
    <t>WK820 Graphitschwarz</t>
  </si>
  <si>
    <t>WK821SF  Gelbbraunrot Spezial</t>
  </si>
  <si>
    <t>WK822 Schiefer blaubunt</t>
  </si>
  <si>
    <t>WK823 Morgenröte</t>
  </si>
  <si>
    <t>WK825 Violettschwarz</t>
  </si>
  <si>
    <t>WK829S  Schwarzblaubunt Spezial</t>
  </si>
  <si>
    <t>WK833  Braun</t>
  </si>
  <si>
    <t>WK833A   Schwarzbraun</t>
  </si>
  <si>
    <t>WK833AKS   Schwarzbraun Kohle Spezial</t>
  </si>
  <si>
    <t>WK834  Grau nuanciert</t>
  </si>
  <si>
    <t>WK834 EG Grau nuanciert Edelglanz</t>
  </si>
  <si>
    <t>WK834KS  Grau nuanciert Kohle Spezial</t>
  </si>
  <si>
    <t>WK835   Creme nuanciert</t>
  </si>
  <si>
    <t>WK835KS  Creme nuanciert Kohle Spezial</t>
  </si>
  <si>
    <t>WK836   Silbergrau nuanciert</t>
  </si>
  <si>
    <t>WK836KS   Silbergrau nuanciert Kohle Spezial</t>
  </si>
  <si>
    <t>WK837_06  Serie mondän</t>
  </si>
  <si>
    <t>WK837_06K Serie mondän Kohle</t>
  </si>
  <si>
    <t>WK837_06KS Serie mondän Kohle Spezial</t>
  </si>
  <si>
    <t>WK837_34  Serie mondän</t>
  </si>
  <si>
    <t>WK839 Alaska</t>
  </si>
  <si>
    <t>WK840  Kobalt Spezial geflammt</t>
  </si>
  <si>
    <t>WK841 Elfenbeigrau geflammt</t>
  </si>
  <si>
    <t>WK81SNiederlausitzerGelbSpezial</t>
  </si>
  <si>
    <t>WK81EGNiederlausitzerGelbEdelglanz</t>
  </si>
  <si>
    <t>WK83KNaturrotKohle</t>
  </si>
  <si>
    <t>WK84EGRotbraunbuntEdelglanz</t>
  </si>
  <si>
    <t>WK85EisenschmelzSchwarzbraun</t>
  </si>
  <si>
    <t>WK85EBrilliantSchwarz</t>
  </si>
  <si>
    <t>WK88KSLachsrotKohleSpezial</t>
  </si>
  <si>
    <t>WK813RotbraunnuanciertFußs.Bes.</t>
  </si>
  <si>
    <t>WK815FSchwarzbuntEdelglanzbes.Fußs.</t>
  </si>
  <si>
    <t>WK817Javagrün</t>
  </si>
  <si>
    <t>WK818Lachsbraungeflammt</t>
  </si>
  <si>
    <t>WK819Rubinbeigenuanciert</t>
  </si>
  <si>
    <t>WK82Graphitschwarz</t>
  </si>
  <si>
    <t>WK823Morgenröte</t>
  </si>
  <si>
    <t>WK829SSchwarzblaubuntSpezial</t>
  </si>
  <si>
    <t>WK833Braun</t>
  </si>
  <si>
    <t>WK833ASchwarzbraun</t>
  </si>
  <si>
    <t>WK834Graunuanciert</t>
  </si>
  <si>
    <t>WK836Silbergraunuanciert</t>
  </si>
  <si>
    <t>WK841Elfenbeigraugeflammt</t>
  </si>
  <si>
    <t>WK837_06Seriemondän</t>
  </si>
  <si>
    <t>WK837_06KSeriemondänKohle</t>
  </si>
  <si>
    <t>WK837_06KSSeriemondänKohleSpezial</t>
  </si>
  <si>
    <t>WK81S Niederlausitzer Gelb Spezial</t>
  </si>
  <si>
    <t>WK81EG Niederlausitzer Gelb Edelglanz</t>
  </si>
  <si>
    <t>WK82 Gelbbunt</t>
  </si>
  <si>
    <t xml:space="preserve">WK83 Naturrot  </t>
  </si>
  <si>
    <t xml:space="preserve">WK83K  Naturrot Kohle  </t>
  </si>
  <si>
    <t xml:space="preserve">WK83KS  Naturrot Kohle Spezial  </t>
  </si>
  <si>
    <t>WK83EG Rot Edelglanz</t>
  </si>
  <si>
    <t>WK84 Rotbraunbunt</t>
  </si>
  <si>
    <t>WK84EG Rotbraunbunt Edelglanz</t>
  </si>
  <si>
    <t>WK84S  Rotbraunbunt Spezial</t>
  </si>
  <si>
    <t>WK84KS  Rotbraunbunt Kohle Spezial</t>
  </si>
  <si>
    <t>WK85 Eisenschmelz Schwarzbraun</t>
  </si>
  <si>
    <t>WK85E Brilliant Schwarz</t>
  </si>
  <si>
    <t>WK85KS Eisenschmelz Schwarzbraun Kohle Spezial</t>
  </si>
  <si>
    <t>WK86 Hellbraunbunt</t>
  </si>
  <si>
    <t>WK86K  Hellbraunbunt Kohle</t>
  </si>
  <si>
    <t>WK86S  Hellbraunbunt Spezial</t>
  </si>
  <si>
    <t>WK86EG Hellbraunbunt Edelglanz</t>
  </si>
  <si>
    <t>WK87 Herbstlaub</t>
  </si>
  <si>
    <t>WK88 Lachsrot</t>
  </si>
  <si>
    <t>WK88K  Lachsrot Kohle</t>
  </si>
  <si>
    <t>WK88S  Lachsrot Spezial</t>
  </si>
  <si>
    <t>WK88KS Lachsrot Kohle Spezial</t>
  </si>
  <si>
    <t>WK810Violettblaugeflammt</t>
  </si>
  <si>
    <t>WK810KViolettblaugeflammtKohle</t>
  </si>
  <si>
    <t>WK85F  Eisenschmelz Schwarzbraun Fußs.</t>
  </si>
  <si>
    <t>WK837_34 Seriemondän</t>
  </si>
  <si>
    <t xml:space="preserve">Розн.цена, EUR/шт.с НДС, Москва </t>
  </si>
  <si>
    <t xml:space="preserve">Розн.цена, EUR/м2 с НДС, Москва </t>
  </si>
  <si>
    <t>PK 200х100х40</t>
  </si>
  <si>
    <t>WK110R40 Design Rot</t>
  </si>
  <si>
    <t>PK 200х100х50</t>
  </si>
  <si>
    <t>WK110R50 Design Rot</t>
  </si>
  <si>
    <t>PK 240х52х50</t>
  </si>
  <si>
    <t>WK100R Design Rot</t>
  </si>
  <si>
    <t>WK112RB40 Design Rot braun</t>
  </si>
  <si>
    <t>WK112RB50 Design Rot braun</t>
  </si>
  <si>
    <t>WK102RB Design Rot braun</t>
  </si>
  <si>
    <t>WK114BR40 Design Braun</t>
  </si>
  <si>
    <t>WK114BR50 Design Braun</t>
  </si>
  <si>
    <t>WK104BR Design Braun</t>
  </si>
  <si>
    <t>WK115DB40 Design Dunkel Braun</t>
  </si>
  <si>
    <t>WK115DB50 Design Dunkel Braun</t>
  </si>
  <si>
    <t>WK105DB Design Dunkel Braun</t>
  </si>
  <si>
    <t>WK116G40 Design Gelb</t>
  </si>
  <si>
    <t>WK116G50 Design Gelb</t>
  </si>
  <si>
    <t>WK106G Design Gelb</t>
  </si>
  <si>
    <t>WK113RBL40 Design Rot blau</t>
  </si>
  <si>
    <t>WK113RBL50 Design Rot blau</t>
  </si>
  <si>
    <t>WK103RBL Design Rot blau</t>
  </si>
  <si>
    <t>PK 40 200/100/40</t>
  </si>
  <si>
    <t xml:space="preserve">PK815  Schwarz-bunt Edelglanz </t>
  </si>
  <si>
    <t xml:space="preserve">PK81  Niederlausitzer Gelb </t>
  </si>
  <si>
    <t xml:space="preserve">PK82  Gelb-bunt </t>
  </si>
  <si>
    <t xml:space="preserve">PK83  Naturrot </t>
  </si>
  <si>
    <t xml:space="preserve">PK84  Rotbraun-bunt </t>
  </si>
  <si>
    <t xml:space="preserve">PK84S  Rotbraun-bunt Spezial </t>
  </si>
  <si>
    <t xml:space="preserve">PK85  Eisenschmelz Schwarzbraun </t>
  </si>
  <si>
    <t xml:space="preserve">PK86  Hellbraun-bunt </t>
  </si>
  <si>
    <t xml:space="preserve">PK86S  Hellbraun-bunt Spezial </t>
  </si>
  <si>
    <t xml:space="preserve">PK87  Herbstlaub </t>
  </si>
  <si>
    <t xml:space="preserve">PK88  Lachsrot </t>
  </si>
  <si>
    <t xml:space="preserve">PK88S  Lachsrot Spezial </t>
  </si>
  <si>
    <t xml:space="preserve">PK823  Morgenröte </t>
  </si>
  <si>
    <t xml:space="preserve">PK833  Braun </t>
  </si>
  <si>
    <t xml:space="preserve">PK833A   Schwarz- braun </t>
  </si>
  <si>
    <t xml:space="preserve">PK834   Grau nuanciert </t>
  </si>
  <si>
    <t>PK835  Creme nuanciert</t>
  </si>
  <si>
    <t xml:space="preserve">PK836   Silbergrau nuanciert </t>
  </si>
  <si>
    <t xml:space="preserve">PK810   Violettblau geflammt </t>
  </si>
  <si>
    <t>PK 52 200/100/52</t>
  </si>
  <si>
    <t xml:space="preserve">PK84SG Rotbraun-bunt Spez.gerumpelt </t>
  </si>
  <si>
    <t xml:space="preserve">PK810  Violettblau geflammt </t>
  </si>
  <si>
    <t xml:space="preserve">PK815SG Schwarz-bunt Edelglanz gerumpelt </t>
  </si>
  <si>
    <t xml:space="preserve">PK835KS Creme nuanciert Kohle Spezial </t>
  </si>
  <si>
    <t xml:space="preserve">PK836KS Silbergrau nuanciert Kohle Spezial </t>
  </si>
  <si>
    <t xml:space="preserve">PK Riegel 240/55/52 </t>
  </si>
  <si>
    <t>PK Riegel 240/55/52</t>
  </si>
  <si>
    <t xml:space="preserve">PK836 Silbergrau nuanciert </t>
  </si>
  <si>
    <t>Размер, мм.</t>
  </si>
  <si>
    <t>Розн.цена, EUR/шт.с НДС, Москва</t>
  </si>
  <si>
    <t>WDF</t>
  </si>
  <si>
    <t>WK97 Westfälisch-bunt</t>
  </si>
  <si>
    <t>210x100x65</t>
  </si>
  <si>
    <t>WK913 Friesland/Regal blend</t>
  </si>
  <si>
    <t>WK920 Ruhrtal Mangan</t>
  </si>
  <si>
    <t>WK925 Havanna</t>
  </si>
  <si>
    <t>WK928 Netterden/Wenworth</t>
  </si>
  <si>
    <t>WK931 Alt Maasbrand</t>
  </si>
  <si>
    <t>WK935 Holstein Barock</t>
  </si>
  <si>
    <t>BS</t>
  </si>
  <si>
    <t>WK950 Midniht Blue*</t>
  </si>
  <si>
    <t>215x102x65</t>
  </si>
  <si>
    <t>WK951 Leeds</t>
  </si>
  <si>
    <t>WK953 Preston</t>
  </si>
  <si>
    <t>WK967 Zeeland</t>
  </si>
  <si>
    <t>WK988 Nizza</t>
  </si>
  <si>
    <t>WK998 Harewood Multi*</t>
  </si>
  <si>
    <t>WK952 Kent</t>
  </si>
  <si>
    <t>WK955 Yorkshire</t>
  </si>
  <si>
    <t>WK959 Monaco</t>
  </si>
  <si>
    <r>
      <rPr>
        <sz val="8"/>
        <color rgb="FF231F20"/>
        <rFont val="Montserrat ExtraBold"/>
        <charset val="204"/>
      </rPr>
      <t>Наименование</t>
    </r>
  </si>
  <si>
    <r>
      <rPr>
        <sz val="8"/>
        <color rgb="FF231F20"/>
        <rFont val="Montserrat ExtraBold"/>
        <charset val="204"/>
      </rPr>
      <t>Эскиз</t>
    </r>
  </si>
  <si>
    <r>
      <rPr>
        <sz val="8"/>
        <color rgb="FF231F20"/>
        <rFont val="Montserrat ExtraBold"/>
        <charset val="204"/>
      </rPr>
      <t>Тип</t>
    </r>
  </si>
  <si>
    <r>
      <rPr>
        <sz val="8"/>
        <color rgb="FF231F20"/>
        <rFont val="Montserrat ExtraBold"/>
        <charset val="204"/>
      </rPr>
      <t>Размер</t>
    </r>
  </si>
  <si>
    <r>
      <rPr>
        <sz val="8"/>
        <color rgb="FF231F20"/>
        <rFont val="Montserrat ExtraBold"/>
        <charset val="204"/>
      </rPr>
      <t>ед. изм.</t>
    </r>
  </si>
  <si>
    <r>
      <rPr>
        <sz val="8"/>
        <color rgb="FF231F20"/>
        <rFont val="Montserrat ExtraBold"/>
        <charset val="204"/>
      </rPr>
      <t>Вес  кг/ м2</t>
    </r>
  </si>
  <si>
    <r>
      <rPr>
        <sz val="8"/>
        <color rgb="FF231F20"/>
        <rFont val="Montserrat ExtraBold"/>
        <charset val="204"/>
      </rPr>
      <t>Расход шт./м2 (п.м.)</t>
    </r>
  </si>
  <si>
    <r>
      <rPr>
        <sz val="8"/>
        <color rgb="FF231F20"/>
        <rFont val="Montserrat ExtraBold"/>
        <charset val="204"/>
      </rPr>
      <t>Кол- во штук в упак.</t>
    </r>
  </si>
  <si>
    <r>
      <rPr>
        <sz val="8"/>
        <color rgb="FF231F20"/>
        <rFont val="Montserrat"/>
        <charset val="204"/>
      </rPr>
      <t>WKS31100</t>
    </r>
    <r>
      <rPr>
        <sz val="8"/>
        <rFont val="Montserrat"/>
        <charset val="204"/>
      </rPr>
      <t xml:space="preserve"> mittelgrau (упак напольной плитки ~ 0,8м2)</t>
    </r>
  </si>
  <si>
    <r>
      <rPr>
        <sz val="8"/>
        <color rgb="FF231F20"/>
        <rFont val="Montserrat"/>
        <charset val="204"/>
      </rPr>
      <t>плитка</t>
    </r>
  </si>
  <si>
    <r>
      <rPr>
        <sz val="8"/>
        <color rgb="FF231F20"/>
        <rFont val="Montserrat"/>
        <charset val="204"/>
      </rPr>
      <t>310x310x9,5</t>
    </r>
  </si>
  <si>
    <r>
      <rPr>
        <sz val="8"/>
        <color rgb="FF231F20"/>
        <rFont val="Montserrat"/>
        <charset val="204"/>
      </rPr>
      <t>м2</t>
    </r>
  </si>
  <si>
    <r>
      <rPr>
        <sz val="8"/>
        <color rgb="FF231F20"/>
        <rFont val="Montserrat"/>
        <charset val="204"/>
      </rPr>
      <t>ступень - флорентинер</t>
    </r>
  </si>
  <si>
    <r>
      <rPr>
        <sz val="8"/>
        <color rgb="FF231F20"/>
        <rFont val="Montserrat"/>
        <charset val="204"/>
      </rPr>
      <t>310х320х9,5</t>
    </r>
  </si>
  <si>
    <r>
      <rPr>
        <sz val="8"/>
        <color rgb="FF231F20"/>
        <rFont val="Montserrat"/>
        <charset val="204"/>
      </rPr>
      <t>шт</t>
    </r>
  </si>
  <si>
    <r>
      <rPr>
        <sz val="8"/>
        <color rgb="FF231F20"/>
        <rFont val="Montserrat"/>
        <charset val="204"/>
      </rPr>
      <t>угловая ступень - флорентинер</t>
    </r>
  </si>
  <si>
    <r>
      <rPr>
        <sz val="8"/>
        <color rgb="FF231F20"/>
        <rFont val="Montserrat"/>
        <charset val="204"/>
      </rPr>
      <t>320х320х9,5</t>
    </r>
  </si>
  <si>
    <t>WKS31110 hellgrau (упак напольной плитки ~ 0,8м2)</t>
  </si>
  <si>
    <t>WKS31130 scotch (упак напольной плитки ~ 0,8м2)</t>
  </si>
  <si>
    <r>
      <rPr>
        <sz val="8"/>
        <color rgb="FF231F20"/>
        <rFont val="Montserrat"/>
        <charset val="204"/>
      </rPr>
      <t>WKS31140 grau-</t>
    </r>
    <r>
      <rPr>
        <sz val="8"/>
        <rFont val="Montserrat"/>
        <charset val="204"/>
      </rPr>
      <t>braun (упак напольной плитки ~ 0,8м2)</t>
    </r>
  </si>
  <si>
    <t>WKS31150 cotto (упак напольной плитки ~ 0,8м2)</t>
  </si>
  <si>
    <r>
      <rPr>
        <sz val="8"/>
        <color rgb="FF231F20"/>
        <rFont val="Montserrat"/>
        <charset val="204"/>
      </rPr>
      <t>WKS31160</t>
    </r>
    <r>
      <rPr>
        <sz val="8"/>
        <rFont val="Montserrat"/>
        <charset val="204"/>
      </rPr>
      <t xml:space="preserve"> hellbeige (упак напольной плитки ~ 0,8м2</t>
    </r>
  </si>
  <si>
    <r>
      <rPr>
        <sz val="8"/>
        <color rgb="FF231F20"/>
        <rFont val="Montserrat"/>
        <charset val="204"/>
      </rPr>
      <t>WKS31170</t>
    </r>
    <r>
      <rPr>
        <sz val="8"/>
        <rFont val="Montserrat"/>
        <charset val="204"/>
      </rPr>
      <t xml:space="preserve"> dunkelgrau  (упак напольной плитки ~ 0,8м2)</t>
    </r>
  </si>
  <si>
    <r>
      <rPr>
        <sz val="8"/>
        <color rgb="FF231F20"/>
        <rFont val="Montserrat"/>
        <charset val="204"/>
      </rPr>
      <t>WKS31180</t>
    </r>
    <r>
      <rPr>
        <sz val="8"/>
        <rFont val="Montserrat"/>
        <charset val="204"/>
      </rPr>
      <t xml:space="preserve"> mocca (упак напольной плитки ~ 0,8м2)</t>
    </r>
  </si>
  <si>
    <r>
      <rPr>
        <sz val="8"/>
        <color rgb="FF231F20"/>
        <rFont val="Montserrat"/>
        <charset val="204"/>
      </rPr>
      <t>WKS31200</t>
    </r>
    <r>
      <rPr>
        <sz val="8"/>
        <rFont val="Montserrat"/>
        <charset val="204"/>
      </rPr>
      <t xml:space="preserve"> CottoBraun (упак напольной плитки ~ 0,8м2)</t>
    </r>
  </si>
  <si>
    <r>
      <rPr>
        <sz val="8"/>
        <color rgb="FF231F20"/>
        <rFont val="Montserrat"/>
        <charset val="204"/>
      </rPr>
      <t>WKS31210</t>
    </r>
    <r>
      <rPr>
        <sz val="8"/>
        <rFont val="Montserrat"/>
        <charset val="204"/>
      </rPr>
      <t xml:space="preserve"> Naturabeige (упак напольной плитки ~ 0,8м2)</t>
    </r>
  </si>
  <si>
    <r>
      <rPr>
        <sz val="8"/>
        <color rgb="FF231F20"/>
        <rFont val="Montserrat"/>
        <charset val="204"/>
      </rPr>
      <t>WKS31220</t>
    </r>
    <r>
      <rPr>
        <sz val="8"/>
        <rFont val="Montserrat"/>
        <charset val="204"/>
      </rPr>
      <t xml:space="preserve"> Zimtbraun (упак напольной плитки ~ 0,8м2)</t>
    </r>
  </si>
  <si>
    <r>
      <rPr>
        <sz val="8"/>
        <color rgb="FF231F20"/>
        <rFont val="Montserrat"/>
        <charset val="204"/>
      </rPr>
      <t>WKS31230</t>
    </r>
    <r>
      <rPr>
        <sz val="8"/>
        <rFont val="Montserrat"/>
        <charset val="204"/>
      </rPr>
      <t xml:space="preserve"> Steingrau (упак напольной плитки ~ 0,8м2)</t>
    </r>
  </si>
  <si>
    <r>
      <rPr>
        <sz val="8"/>
        <color rgb="FF231F20"/>
        <rFont val="Montserrat"/>
        <charset val="204"/>
      </rPr>
      <t>WKS31240</t>
    </r>
    <r>
      <rPr>
        <sz val="8"/>
        <rFont val="Montserrat"/>
        <charset val="204"/>
      </rPr>
      <t xml:space="preserve"> Moccabraun (упак напольной плитки ~ 0,8м2)</t>
    </r>
  </si>
  <si>
    <t>ГЛАЗУРОВАННАЯ СЕРИЯ "ATRIUM LOFT" WESTERWAELDER</t>
  </si>
  <si>
    <t>WKL31170 dunkelgrau  (упак напольной плитки ~ 0,8м2)</t>
  </si>
  <si>
    <r>
      <rPr>
        <sz val="8"/>
        <color rgb="FF231F20"/>
        <rFont val="Montserrat"/>
        <charset val="204"/>
      </rPr>
      <t>ступень - LOFT</t>
    </r>
  </si>
  <si>
    <r>
      <rPr>
        <sz val="8"/>
        <color rgb="FF231F20"/>
        <rFont val="Montserrat"/>
        <charset val="204"/>
      </rPr>
      <t>угловая ступень - LOFT</t>
    </r>
  </si>
  <si>
    <t>WKL31180 mocca (упак напольной плитки ~ 0,8м2)</t>
  </si>
  <si>
    <t>WKL31160 hellbeige (упак напольной плитки ~ 0,8м2)</t>
  </si>
  <si>
    <t>Тип</t>
  </si>
  <si>
    <r>
      <rPr>
        <sz val="8"/>
        <color rgb="FF231F20"/>
        <rFont val="Montserrat ExtraBold"/>
        <charset val="204"/>
      </rPr>
      <t>Размер, мм</t>
    </r>
  </si>
  <si>
    <t>Шт. в 1 кв.м.</t>
  </si>
  <si>
    <r>
      <rPr>
        <sz val="8"/>
        <color rgb="FF231F20"/>
        <rFont val="Montserrat ExtraBold"/>
        <charset val="204"/>
      </rPr>
      <t>Шт. в упак</t>
    </r>
  </si>
  <si>
    <r>
      <rPr>
        <sz val="8"/>
        <color rgb="FF231F20"/>
        <rFont val="Montserrat ExtraBold"/>
        <charset val="204"/>
      </rPr>
      <t>Кв.м./ упак.</t>
    </r>
  </si>
  <si>
    <r>
      <rPr>
        <sz val="8"/>
        <color rgb="FF231F20"/>
        <rFont val="Montserrat ExtraBold"/>
        <charset val="204"/>
      </rPr>
      <t>Кв.м. / паллете</t>
    </r>
  </si>
  <si>
    <r>
      <rPr>
        <sz val="8"/>
        <color rgb="FF231F20"/>
        <rFont val="Montserrat ExtraBold"/>
        <charset val="204"/>
      </rPr>
      <t>Вес кг/кв.м</t>
    </r>
  </si>
  <si>
    <r>
      <rPr>
        <sz val="8"/>
        <color rgb="FF231F20"/>
        <rFont val="Montserrat"/>
        <charset val="204"/>
      </rPr>
      <t>240х52х10</t>
    </r>
  </si>
  <si>
    <t xml:space="preserve">Серия
URBAN  </t>
  </si>
  <si>
    <t>WK122 BEIGE</t>
  </si>
  <si>
    <t>WK124 DUNKELGRAU</t>
  </si>
  <si>
    <t>Серия
URBAN LONG</t>
  </si>
  <si>
    <t>WK123 LONG GRAU</t>
  </si>
  <si>
    <t>468х40х10</t>
  </si>
  <si>
    <t>WK122 LONG BEIGE</t>
  </si>
  <si>
    <t>WK124 LONG DUNKELGRAU</t>
  </si>
  <si>
    <t>WK84KS Rotbraun- bunt Kohle Spezial</t>
  </si>
  <si>
    <t>240х71х15</t>
  </si>
  <si>
    <t>WK84S Rotbraun- bunt Spezial</t>
  </si>
  <si>
    <t>WK85KS Eisenschmelz- Schwarzbraun Kohle Spezial</t>
  </si>
  <si>
    <t>WK815  Schwarz-bunt Edelglanz</t>
  </si>
  <si>
    <t>РОЗ в евро / кв.м. с НДС, Москва</t>
  </si>
  <si>
    <t>Цена в евро / кв.м с НДС, Москва.</t>
  </si>
  <si>
    <t>РОЗ евро/ за ед. изм. с НДС, Москва</t>
  </si>
  <si>
    <t>*Цены с НДС и доставкой до Московского региона от 1 пал</t>
  </si>
  <si>
    <t>Цвет, наименование WK</t>
  </si>
  <si>
    <t>WK84 Rotbraun bunt</t>
  </si>
  <si>
    <t>WF 210/100/50</t>
  </si>
  <si>
    <r>
      <rPr>
        <sz val="8"/>
        <color rgb="FF231F20"/>
        <rFont val="Montserrat"/>
        <charset val="204"/>
      </rPr>
      <t>WKS31190</t>
    </r>
    <r>
      <rPr>
        <sz val="8"/>
        <rFont val="Montserrat"/>
        <charset val="204"/>
      </rPr>
      <t xml:space="preserve"> schwarz (упак напольной плитки ~ 0,8м2)</t>
    </r>
  </si>
  <si>
    <t>WKL31190 schwarz (упак напольной плитки ~ 0,8м2)</t>
  </si>
  <si>
    <t>WK121 ROT</t>
  </si>
  <si>
    <t>WK125 BRAUN</t>
  </si>
  <si>
    <t xml:space="preserve">Розн.цена, EUR/м2.с НДС, Москва </t>
  </si>
  <si>
    <t>Розн.цена, EUR/м2.с НДС, Москва</t>
  </si>
  <si>
    <t xml:space="preserve">290/90/71 </t>
  </si>
  <si>
    <t>PK815 Schwarzbunt Edelglanz полнотел.</t>
  </si>
  <si>
    <t>WK958 Cortes</t>
  </si>
  <si>
    <t>*Цены с НДС и доставкой до Московского региона от 1 упак</t>
  </si>
  <si>
    <t>WK123 GRAU</t>
  </si>
  <si>
    <t>310х307х9,5</t>
  </si>
  <si>
    <t>307х307х9,5</t>
  </si>
  <si>
    <t>**Цены с НДС и доставкой до Московского региона от 1 фуры (Наполнение может содержать разные артикулы кратно палетам)</t>
  </si>
  <si>
    <t>**Цены с НДС и доставкой до Московского региона от 3 фур  (Наполнение может содержать разные артикулы кратно палетам)</t>
  </si>
  <si>
    <t>WK1310  Grau</t>
  </si>
  <si>
    <t>WK1311 Rot</t>
  </si>
  <si>
    <t>WK1337 Brick Spezial</t>
  </si>
  <si>
    <t>WK1361 Beige</t>
  </si>
  <si>
    <t>240х71х10</t>
  </si>
  <si>
    <t>290х52х10</t>
  </si>
  <si>
    <t>WK833A Schwarzbraun</t>
  </si>
  <si>
    <t>WK815 Schwarzbunt Edelglanz</t>
  </si>
  <si>
    <t>WK84KS Rotbraunbunt Kohle Spezial</t>
  </si>
  <si>
    <t>WK84S Rotbraunbunt Spezial</t>
  </si>
  <si>
    <t>WK86K Hellbraun bunt Kohle</t>
  </si>
  <si>
    <t>WK88K Lachsrot Kohle</t>
  </si>
  <si>
    <t>WK821SF Gelb braun rot Spezial</t>
  </si>
  <si>
    <t>WK834EG Graunuanciert Edelglanz</t>
  </si>
  <si>
    <t>WK83 Naturrot</t>
  </si>
  <si>
    <t>WK83EG Naturrot Edelglanz</t>
  </si>
  <si>
    <t>WK83KS Naturrot Kohle Spezial</t>
  </si>
  <si>
    <t>WK84KS Rotbraun bunt Kohle Spezial</t>
  </si>
  <si>
    <t>WK840 Kobalt Spezialgeflammt</t>
  </si>
  <si>
    <t>WK85KS Eisenschmelz Schwarz braun Kohle Spezial</t>
  </si>
  <si>
    <t>WK86S Hellbraunbunt Spezial</t>
  </si>
  <si>
    <t>WK88S Lachsrot Spezial</t>
  </si>
  <si>
    <t>WK812 Blaurotbunt</t>
  </si>
  <si>
    <t>WK822 Schieferblaubunt</t>
  </si>
  <si>
    <t>WK825 Violett schwarz</t>
  </si>
  <si>
    <t>WK833AKS Schwarzbraun Kohle Spezial</t>
  </si>
  <si>
    <t>WK834KS Graunuanciert Kohle Spezial</t>
  </si>
  <si>
    <t>WK835 Crème nuanciert</t>
  </si>
  <si>
    <t>WK835KS Crème nuanciert Kohle Spezial</t>
  </si>
  <si>
    <t>WK836KS Silber grau nuanciert Kohle Spezial</t>
  </si>
  <si>
    <t>240х52х10</t>
  </si>
  <si>
    <t>**Цены с НДС и доставкой до Московского региона от 3 фур (Наполнение может содержать разные артикулы кратно палетам)</t>
  </si>
  <si>
    <r>
      <rPr>
        <sz val="9"/>
        <color rgb="FF231F20"/>
        <rFont val="Montserrat"/>
        <charset val="204"/>
      </rPr>
      <t>200x100x16</t>
    </r>
  </si>
  <si>
    <t>UX4716 Black Grey</t>
  </si>
  <si>
    <t>UX2416 Grey</t>
  </si>
  <si>
    <t>UX2216 Braun</t>
  </si>
  <si>
    <t>UX2116 Beige</t>
  </si>
  <si>
    <t>UX3316 Red</t>
  </si>
  <si>
    <r>
      <rPr>
        <sz val="9"/>
        <color rgb="FF231F20"/>
        <rFont val="Montserrat"/>
        <charset val="204"/>
      </rPr>
      <t>Натуральная тротуарная
плитка 16мм
(с ласточкиным хвостом)</t>
    </r>
  </si>
  <si>
    <r>
      <rPr>
        <sz val="9"/>
        <color rgb="FF231F20"/>
        <rFont val="Montserrat"/>
        <charset val="204"/>
      </rPr>
      <t>240х71х11</t>
    </r>
  </si>
  <si>
    <r>
      <rPr>
        <sz val="9"/>
        <color rgb="FF231F20"/>
        <rFont val="Montserrat"/>
        <charset val="204"/>
      </rPr>
      <t>Натуральная рядовая плитка 11 мм</t>
    </r>
  </si>
  <si>
    <t>240х71х12</t>
  </si>
  <si>
    <t>UX34 white moon</t>
  </si>
  <si>
    <t>UX33 moon road</t>
  </si>
  <si>
    <t>UX32 moonstone</t>
  </si>
  <si>
    <t>UX31 Moon river</t>
  </si>
  <si>
    <r>
      <rPr>
        <sz val="9"/>
        <color rgb="FF231F20"/>
        <rFont val="Montserrat"/>
        <charset val="204"/>
      </rPr>
      <t>Серия MOON</t>
    </r>
    <r>
      <rPr>
        <sz val="9"/>
        <rFont val="Montserrat"/>
        <charset val="204"/>
      </rPr>
      <t xml:space="preserve"> </t>
    </r>
  </si>
  <si>
    <t>UX24 bronze</t>
  </si>
  <si>
    <t>UX23 Platinum</t>
  </si>
  <si>
    <t>UX22 Stone</t>
  </si>
  <si>
    <t>UX21 Titan</t>
  </si>
  <si>
    <r>
      <rPr>
        <sz val="9"/>
        <color rgb="FF231F20"/>
        <rFont val="Montserrat"/>
        <charset val="204"/>
      </rPr>
      <t xml:space="preserve">Серия </t>
    </r>
    <r>
      <rPr>
        <sz val="9"/>
        <rFont val="Montserrat"/>
        <charset val="204"/>
      </rPr>
      <t xml:space="preserve">FUSION </t>
    </r>
  </si>
  <si>
    <r>
      <rPr>
        <sz val="9"/>
        <color rgb="FF231F20"/>
        <rFont val="Montserrat"/>
        <charset val="204"/>
      </rPr>
      <t>240х52х12</t>
    </r>
  </si>
  <si>
    <r>
      <rPr>
        <sz val="9"/>
        <color rgb="FF231F20"/>
        <rFont val="Montserrat"/>
        <charset val="204"/>
      </rPr>
      <t>Серия IRON</t>
    </r>
  </si>
  <si>
    <t>Цена в руб / кв.м.</t>
  </si>
  <si>
    <r>
      <rPr>
        <sz val="8"/>
        <color rgb="FF231F20"/>
        <rFont val="Montserrat ExtraBold"/>
        <charset val="204"/>
      </rPr>
      <t>Вес кг/ кв.м</t>
    </r>
  </si>
  <si>
    <t>Вес кг/ шт</t>
  </si>
  <si>
    <r>
      <rPr>
        <sz val="8"/>
        <color rgb="FF231F20"/>
        <rFont val="Montserrat ExtraBold"/>
        <charset val="204"/>
      </rPr>
      <t>Шт. / пал- лете</t>
    </r>
  </si>
  <si>
    <r>
      <rPr>
        <sz val="8"/>
        <color rgb="FF231F20"/>
        <rFont val="Montserrat ExtraBold"/>
        <charset val="204"/>
      </rPr>
      <t>Шт. в 1 кв.м.</t>
    </r>
  </si>
  <si>
    <t xml:space="preserve">Дил. Б (-25%) РУБ/м2 с НДС, Москва </t>
  </si>
  <si>
    <t xml:space="preserve">Дил. А (-27%) РУБ/м2 с НДС, Москва </t>
  </si>
  <si>
    <t xml:space="preserve">Дил. А+ (-30%) РУБ/м2 с НДС, Москва </t>
  </si>
  <si>
    <t xml:space="preserve">Дил. Б, A (-15%) EUR/м2 с НДС, Москва </t>
  </si>
  <si>
    <t xml:space="preserve">Дил. Б (-15%) EUR/м2 с НДС, Москва </t>
  </si>
  <si>
    <t xml:space="preserve">Дил. А (-17%) EUR/м2 с НДС, Москва </t>
  </si>
  <si>
    <t xml:space="preserve">Дил. А+ (-20%) EUR/м2 с НДС, Москва </t>
  </si>
  <si>
    <t xml:space="preserve">Дил. А (-15%) EUR/м2 с НДС, Москва </t>
  </si>
  <si>
    <t>ГЛАЗУРОВАННАЯ СЕРИЯ "MONTMARTRE" WESTERWAELDER</t>
  </si>
  <si>
    <t>Прайс-лист ДИЛЕР Фасадная плитка Westerwälder klinker
действительно с 01.05.2023 до 30.06.2023 г.</t>
  </si>
  <si>
    <t>КУРС ЦБ+3%</t>
  </si>
  <si>
    <t>WK100R-ECO Design Rot</t>
  </si>
  <si>
    <t>WK102RB-ECO Design Rot braun</t>
  </si>
  <si>
    <t>WK104BR-ECO Design Braun</t>
  </si>
  <si>
    <t>WK105DB-ECO Design Dunkel Braun</t>
  </si>
  <si>
    <t>WK103RBL-ECO Design Rot blau</t>
  </si>
  <si>
    <t xml:space="preserve">PK81-Eco  Niederlausitzer Gelb </t>
  </si>
  <si>
    <t xml:space="preserve">PK82-Eco Gelb-bunt </t>
  </si>
  <si>
    <t xml:space="preserve">PK83-Eco  Naturrot </t>
  </si>
  <si>
    <t xml:space="preserve">PK84-Eco  Rotbraun-bunt </t>
  </si>
  <si>
    <t xml:space="preserve">PK84S-Eco  Rotbraun-bunt Spezial </t>
  </si>
  <si>
    <t xml:space="preserve">PK86S-Eco Hellbraun-bunt Spezial </t>
  </si>
  <si>
    <t xml:space="preserve">PK815-Eco  Schwarz-bunt Edelglanz </t>
  </si>
  <si>
    <t xml:space="preserve">PK810-Eco   Violettblau geflammt </t>
  </si>
  <si>
    <t xml:space="preserve">PK88S-Eco Lachsrot Spezial </t>
  </si>
  <si>
    <t xml:space="preserve">PK88-Eco Lachsrot </t>
  </si>
  <si>
    <t xml:space="preserve">PK87-Eco Herbstlaub </t>
  </si>
  <si>
    <t xml:space="preserve">PK833A-Eco Schwarz- braun </t>
  </si>
  <si>
    <t xml:space="preserve">PK85-Eco Eisenschmelz Schwarzbraun </t>
  </si>
  <si>
    <t xml:space="preserve">PK86-Eco Hellbraun-bunt </t>
  </si>
  <si>
    <t xml:space="preserve">PK836-Eco Silbergrau nuanciert </t>
  </si>
  <si>
    <t xml:space="preserve">PK834-Eco Grau nuanciert </t>
  </si>
  <si>
    <t>ECO</t>
  </si>
  <si>
    <t>WK958-ECO Cortes</t>
  </si>
  <si>
    <t>210x50x65</t>
  </si>
  <si>
    <t>WK97-ECO Westfälisch-bunt</t>
  </si>
  <si>
    <t>WK913-ECO Friesland/Regal blend</t>
  </si>
  <si>
    <t>WK920-ECO Ruhrtal Mangan</t>
  </si>
  <si>
    <t>WK925-ECO Havanna</t>
  </si>
  <si>
    <t>WK928-ECO Netterden/Wenworth</t>
  </si>
  <si>
    <t>WK931-ECO Alt Maasbrand</t>
  </si>
  <si>
    <t>WK935-ECO Holstein Barock</t>
  </si>
  <si>
    <t>WK950-ECO Midniht Blue*</t>
  </si>
  <si>
    <t>WK951-ECO Leeds</t>
  </si>
  <si>
    <t>WK953-ECO Preston</t>
  </si>
  <si>
    <t>WK967-ECO Zeeland</t>
  </si>
  <si>
    <t>WK988-ECO Nizza</t>
  </si>
  <si>
    <t>WK998-ECO Harewood Multi*</t>
  </si>
  <si>
    <t>WK952-ECO Kent</t>
  </si>
  <si>
    <t>WK955-ECO Yorkshire</t>
  </si>
  <si>
    <t>WK959-ECO Monaco</t>
  </si>
  <si>
    <t>Формат, мм.</t>
  </si>
  <si>
    <t>Вес, 1шт</t>
  </si>
  <si>
    <t>Пал</t>
  </si>
  <si>
    <t>510x102x40</t>
  </si>
  <si>
    <t>Antique Rome VERONA</t>
  </si>
  <si>
    <t>Antique Rome BARI</t>
  </si>
  <si>
    <t>Antique Rome PISA</t>
  </si>
  <si>
    <t>Antique Rome OLBIA</t>
  </si>
  <si>
    <t>Antique Rome LAZIO</t>
  </si>
  <si>
    <t>Antique Rome SIENA</t>
  </si>
  <si>
    <t>Antique Rome KATANYA</t>
  </si>
  <si>
    <t>Antique Rome CAPUA</t>
  </si>
  <si>
    <t>Antique Rome GENEVA</t>
  </si>
  <si>
    <t>Antique Rome MILANO</t>
  </si>
  <si>
    <t>Antique Rome OSTIA</t>
  </si>
  <si>
    <t>Antique Rome SICILY</t>
  </si>
  <si>
    <t>Antique Rome MODENA</t>
  </si>
  <si>
    <t>Antique Rome POMPEI</t>
  </si>
  <si>
    <t>Antique Rome SAVONA</t>
  </si>
  <si>
    <t>Antique Rome VENICE</t>
  </si>
  <si>
    <t>Antique Rome ROME</t>
  </si>
  <si>
    <t>Antique Rome FLORANCE</t>
  </si>
  <si>
    <t>Antique Rome CARRARA</t>
  </si>
  <si>
    <t>**Цены с НДС и доставкой до Московского региона от 1 фуры  (Наполнение может содержать разные артикулы кратно палетам)</t>
  </si>
  <si>
    <t>КУРС ЦБ +3%</t>
  </si>
  <si>
    <t xml:space="preserve">ГЛАЗУРОВАННАЯ СЕРИЯ "ATRIUM" WESTERWAELDER </t>
  </si>
  <si>
    <t>Серия
BRICK LOFT</t>
  </si>
  <si>
    <t>WK570 Sand</t>
  </si>
  <si>
    <t>WK571 Vanille</t>
  </si>
  <si>
    <t>WK572 Taupe</t>
  </si>
  <si>
    <t>WK574 Hellgrau</t>
  </si>
  <si>
    <t>WK575 Felsgrau</t>
  </si>
  <si>
    <t>WK576 Anthrazit</t>
  </si>
  <si>
    <t>WK573 Ziegel</t>
  </si>
  <si>
    <t xml:space="preserve">Серия
BRICK LOFT LONG </t>
  </si>
  <si>
    <t>WK572 LONG Taupe</t>
  </si>
  <si>
    <t>WK573 LONG Ziegel</t>
  </si>
  <si>
    <t>WK574 LONG Hellgrau</t>
  </si>
  <si>
    <t>WK575 LONG Felsgrau</t>
  </si>
  <si>
    <t>WK570 LONG Sand</t>
  </si>
  <si>
    <t>WK576 LONG Anthrazit</t>
  </si>
  <si>
    <t>WK571 LONG Vanille</t>
  </si>
  <si>
    <t>Серия
PRIMA</t>
  </si>
  <si>
    <t>WK033 Kansas</t>
  </si>
  <si>
    <t>WK037 Bardolino</t>
  </si>
  <si>
    <t>290х52х11</t>
  </si>
  <si>
    <t>WK492 Capri</t>
  </si>
  <si>
    <t>290х52х12</t>
  </si>
  <si>
    <t>WK005 Messina</t>
  </si>
  <si>
    <t>290х52х13</t>
  </si>
  <si>
    <t>WK007 Siena</t>
  </si>
  <si>
    <t>290х52х14</t>
  </si>
  <si>
    <t>WK002 Bergamo</t>
  </si>
  <si>
    <t>290х52х15</t>
  </si>
  <si>
    <t>Серия
PRIMA LONG</t>
  </si>
  <si>
    <t>WK033 LONG Kansas</t>
  </si>
  <si>
    <t>WK011 LONG Aprilia</t>
  </si>
  <si>
    <t>Серия
PRESTIGE под заказ от 1000м2</t>
  </si>
  <si>
    <t xml:space="preserve">Серия
YORK под заказ от 1000м2 </t>
  </si>
  <si>
    <t xml:space="preserve">WK131 Nebelweiss </t>
  </si>
  <si>
    <t xml:space="preserve">WK132 Tiefrot </t>
  </si>
  <si>
    <t xml:space="preserve">WK133 Steingrau </t>
  </si>
  <si>
    <t xml:space="preserve">WK134 Graphit </t>
  </si>
  <si>
    <t>Серия
KOPENHAGEN под заказ от 1000м2</t>
  </si>
  <si>
    <t xml:space="preserve">WK141 EIS </t>
  </si>
  <si>
    <t xml:space="preserve">WK142 FJORD  </t>
  </si>
  <si>
    <t xml:space="preserve">WK143 MUSKAT </t>
  </si>
  <si>
    <t xml:space="preserve">WK144 FROST </t>
  </si>
  <si>
    <t>Серия KLINKER BRICK</t>
  </si>
  <si>
    <t xml:space="preserve">WK833A   Schwarzbraun </t>
  </si>
  <si>
    <t>PK 18 200/100/18</t>
  </si>
  <si>
    <t>PK 200х100х18</t>
  </si>
  <si>
    <t>WK110R18 Design Rot</t>
  </si>
  <si>
    <t>PK 240х52х22</t>
  </si>
  <si>
    <t>UX16 Desert</t>
  </si>
  <si>
    <t>UX15 Black Iron</t>
  </si>
  <si>
    <t>UX18 Grey Diamond</t>
  </si>
  <si>
    <t>UX17  Red Castle</t>
  </si>
  <si>
    <t>UX22 braun</t>
  </si>
  <si>
    <t>UX24 Grey</t>
  </si>
  <si>
    <t>UX47R Black Grey</t>
  </si>
  <si>
    <t>СКЛАДСКОЙ АССОРТИМЕНТ КУРС ЦБ +3%</t>
  </si>
  <si>
    <t>СКЛАДСКОЙ АССОРТИМЕНТ, КУРС ЦБ 95руб</t>
  </si>
  <si>
    <t>СКЛАДСКОЙ АССОРТИМЕНТ КУРС ЦБ 95руб</t>
  </si>
  <si>
    <t>Прайс-лист ДИЛЕР фасадная и тротуарная плитка Uniсeramix действительно с 01.05.2026 до 31.07.2026</t>
  </si>
  <si>
    <t>Прайс-лист ДИЛЕР Клинкерный кирпич Westerwälder klinker
действительно с 01.05.2026 до 31.07.2026</t>
  </si>
  <si>
    <t>Прайс-лист ДИЛЕР Ригельный кирпич Westerwälder klinker
действительно с 01.05.2026 до 31.07.2026</t>
  </si>
  <si>
    <t>Прайс-лист ДИЛЕР Брусчатка Westerwälder klinker
действительно с 01.05.2026 до 31.07.2026</t>
  </si>
  <si>
    <t>Прайс-лист ДИЛЕР Ступени Westerwälder klinker 
действительно с 01.05.2026 до 31.07.2026</t>
  </si>
  <si>
    <t>действительно с 01.05.2026 до 31.07.2026</t>
  </si>
  <si>
    <t>Прайс-лист ДИЛЕР Кирпич ручной формовка, ригельный кирпич Westerwälder klinker
действительно с 08.06.2026 до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</si>
</sst>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_р_._-;\-* #,##0.00_р_._-;_-* \-??_р_._-;_-@_-"/>
    <numFmt numFmtId="165" formatCode="0.000"/>
    <numFmt numFmtId="166" formatCode="#,##0.00\ [$€-1]"/>
    <numFmt numFmtId="167" formatCode="* #,##0.000&quot;    &quot;;\-* #,##0.000&quot;    &quot;;* \-#&quot;    &quot;;@\ "/>
    <numFmt numFmtId="168" formatCode="#,##0.00&quot;    &quot;;\-#,##0.00&quot;    &quot;;\-#&quot;    &quot;;@\ "/>
    <numFmt numFmtId="169" formatCode="0.0"/>
    <numFmt numFmtId="170" formatCode="_-[$€-2]\ * #,##0.00_-;\-[$€-2]\ * #,##0.00_-;_-[$€-2]\ * &quot;-&quot;??_-;_-@_-"/>
    <numFmt numFmtId="171" formatCode="_-* #,##0.000\ _₽_-;\-* #,##0.000\ _₽_-;_-* &quot;-&quot;???\ _₽_-;_-@_-"/>
    <numFmt numFmtId="172" formatCode="_-* #,##0.00\ _₽_-;\-* #,##0.00\ _₽_-;_-* &quot;-&quot;???\ _₽_-;_-@_-"/>
    <numFmt numFmtId="173" formatCode="_-[$€-2]\ * #,##0.000_-;\-[$€-2]\ * #,##0.000_-;_-[$€-2]\ * &quot;-&quot;??_-;_-@_-"/>
    <numFmt numFmtId="174" formatCode="_-[$€-2]\ * #,##0.000_-;\-[$€-2]\ * #,##0.000_-;_-[$€-2]\ * &quot;-&quot;???_-;_-@_-"/>
    <numFmt numFmtId="175" formatCode="0.000\ &quot;€/Adet&quot;"/>
  </numFmts>
  <fonts count="57" x14ac:knownFonts="1"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i/>
      <sz val="11"/>
      <color rgb="FF7F7F7F"/>
      <name val="Montserrat"/>
      <family val="2"/>
      <charset val="204"/>
    </font>
    <font>
      <sz val="10"/>
      <color theme="1"/>
      <name val="Arial"/>
      <family val="2"/>
      <charset val="204"/>
    </font>
    <font>
      <sz val="8"/>
      <name val="Montserrat ExtraBold"/>
      <charset val="204"/>
    </font>
    <font>
      <sz val="8"/>
      <color rgb="FF231F20"/>
      <name val="Montserrat ExtraBold"/>
      <charset val="204"/>
    </font>
    <font>
      <sz val="8"/>
      <name val="Montserrat"/>
      <charset val="204"/>
    </font>
    <font>
      <sz val="8"/>
      <color rgb="FF231F20"/>
      <name val="Montserrat"/>
      <charset val="204"/>
    </font>
    <font>
      <sz val="10"/>
      <color rgb="FF000000"/>
      <name val="Montserrat"/>
      <charset val="204"/>
    </font>
    <font>
      <b/>
      <sz val="10"/>
      <color rgb="FF000000"/>
      <name val="Montserrat"/>
      <charset val="204"/>
    </font>
    <font>
      <b/>
      <sz val="12"/>
      <color rgb="FF000000"/>
      <name val="Times New Roman"/>
      <family val="1"/>
      <charset val="204"/>
    </font>
    <font>
      <b/>
      <sz val="12"/>
      <color rgb="FFFD0303"/>
      <name val="Arial"/>
      <family val="2"/>
      <charset val="204"/>
    </font>
    <font>
      <sz val="16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Montserrat"/>
      <charset val="204"/>
    </font>
    <font>
      <sz val="11"/>
      <color theme="1"/>
      <name val="Montserrat"/>
      <charset val="204"/>
    </font>
    <font>
      <b/>
      <sz val="12"/>
      <color rgb="FF000000"/>
      <name val="Montserrat"/>
      <charset val="204"/>
    </font>
    <font>
      <sz val="9"/>
      <color rgb="FF231F20"/>
      <name val="Montserrat"/>
      <charset val="204"/>
    </font>
    <font>
      <sz val="9"/>
      <name val="Montserrat"/>
      <charset val="204"/>
    </font>
    <font>
      <b/>
      <sz val="9"/>
      <color rgb="FF000000"/>
      <name val="Times New Roman"/>
      <family val="1"/>
      <charset val="204"/>
    </font>
    <font>
      <sz val="11"/>
      <color theme="0"/>
      <name val="Montserrat ExtraBold"/>
      <charset val="204"/>
    </font>
    <font>
      <sz val="14"/>
      <color rgb="FFFF0000"/>
      <name val="Arial"/>
      <family val="2"/>
      <charset val="204"/>
    </font>
    <font>
      <sz val="9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000000"/>
      <name val="Times New Roman"/>
      <family val="1"/>
      <charset val="204"/>
    </font>
    <font>
      <sz val="10"/>
      <name val="Calibri"/>
      <family val="2"/>
      <charset val="162"/>
      <scheme val="minor"/>
    </font>
    <font>
      <b/>
      <sz val="12"/>
      <color rgb="FF000000"/>
      <name val="Arial"/>
      <family val="2"/>
      <charset val="204"/>
    </font>
    <font>
      <sz val="14"/>
      <color rgb="FFFF0000"/>
      <name val="Calibri"/>
      <family val="2"/>
      <charset val="204"/>
      <scheme val="minor"/>
    </font>
    <font>
      <b/>
      <sz val="14"/>
      <color rgb="FF000000"/>
      <name val="Arial"/>
      <family val="2"/>
      <charset val="204"/>
    </font>
    <font>
      <sz val="10"/>
      <color rgb="FF231F20"/>
      <name val="Montserrat ExtraBold"/>
      <charset val="204"/>
    </font>
    <font>
      <b/>
      <sz val="10"/>
      <color rgb="FF231F20"/>
      <name val="Montserrat"/>
      <charset val="204"/>
    </font>
    <font>
      <b/>
      <sz val="10"/>
      <name val="Montserrat"/>
      <charset val="204"/>
    </font>
    <font>
      <b/>
      <sz val="8"/>
      <color rgb="FF000000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8"/>
      <color rgb="FFFF0000"/>
      <name val="Montserrat ExtraBold"/>
      <charset val="204"/>
    </font>
    <font>
      <sz val="11"/>
      <color rgb="FFFF0000"/>
      <name val="Montserrat ExtraBold"/>
      <charset val="204"/>
    </font>
    <font>
      <sz val="10"/>
      <color rgb="FFFF0000"/>
      <name val="Montserrat ExtraBold"/>
      <charset val="204"/>
    </font>
    <font>
      <sz val="8"/>
      <color rgb="FFFF0000"/>
      <name val="Montserrat"/>
      <charset val="204"/>
    </font>
    <font>
      <b/>
      <sz val="9"/>
      <color rgb="FFFF0000"/>
      <name val="Montserrat"/>
      <charset val="204"/>
    </font>
    <font>
      <sz val="11"/>
      <color rgb="FFFF0000"/>
      <name val="Montserrat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sz val="9"/>
      <color rgb="FFFF0000"/>
      <name val="Montserrat ExtraBold"/>
      <charset val="204"/>
    </font>
    <font>
      <sz val="9"/>
      <color rgb="FFFF0000"/>
      <name val="Montserrat"/>
      <charset val="204"/>
    </font>
    <font>
      <sz val="9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0303"/>
        <bgColor rgb="FFD8D8D8"/>
      </patternFill>
    </fill>
    <fill>
      <patternFill patternType="solid">
        <fgColor rgb="FFE6E7E8"/>
      </patternFill>
    </fill>
    <fill>
      <patternFill patternType="solid">
        <fgColor rgb="FFFD030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1" fillId="0" borderId="0"/>
    <xf numFmtId="164" fontId="1" fillId="0" borderId="0" applyBorder="0" applyProtection="0"/>
    <xf numFmtId="0" fontId="5" fillId="0" borderId="0"/>
    <xf numFmtId="168" fontId="2" fillId="0" borderId="0"/>
    <xf numFmtId="0" fontId="8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19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165" fontId="3" fillId="0" borderId="0" xfId="2" applyNumberFormat="1" applyFont="1" applyBorder="1" applyAlignment="1" applyProtection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left" vertical="top" wrapText="1" shrinkToFit="1"/>
    </xf>
    <xf numFmtId="0" fontId="3" fillId="0" borderId="1" xfId="1" applyFont="1" applyBorder="1" applyAlignment="1">
      <alignment horizontal="center" vertical="center"/>
    </xf>
    <xf numFmtId="165" fontId="3" fillId="0" borderId="1" xfId="2" applyNumberFormat="1" applyFont="1" applyBorder="1" applyAlignment="1" applyProtection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0" borderId="2" xfId="1" applyFont="1" applyBorder="1"/>
    <xf numFmtId="2" fontId="3" fillId="0" borderId="2" xfId="2" applyNumberFormat="1" applyFont="1" applyBorder="1" applyAlignment="1" applyProtection="1">
      <alignment horizontal="center" vertical="center"/>
    </xf>
    <xf numFmtId="1" fontId="3" fillId="0" borderId="2" xfId="2" applyNumberFormat="1" applyFont="1" applyBorder="1" applyAlignment="1" applyProtection="1">
      <alignment horizontal="center" vertical="center"/>
    </xf>
    <xf numFmtId="165" fontId="3" fillId="0" borderId="2" xfId="2" applyNumberFormat="1" applyFont="1" applyBorder="1" applyAlignment="1" applyProtection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167" fontId="3" fillId="0" borderId="2" xfId="2" applyNumberFormat="1" applyFont="1" applyBorder="1" applyAlignment="1" applyProtection="1">
      <alignment vertical="center"/>
    </xf>
    <xf numFmtId="0" fontId="4" fillId="0" borderId="1" xfId="1" applyFont="1" applyBorder="1"/>
    <xf numFmtId="2" fontId="3" fillId="0" borderId="1" xfId="2" applyNumberFormat="1" applyFont="1" applyBorder="1" applyAlignment="1" applyProtection="1">
      <alignment horizontal="center" vertical="center"/>
    </xf>
    <xf numFmtId="1" fontId="3" fillId="0" borderId="1" xfId="2" applyNumberFormat="1" applyFont="1" applyBorder="1" applyAlignment="1" applyProtection="1">
      <alignment horizontal="center" vertical="center"/>
    </xf>
    <xf numFmtId="0" fontId="3" fillId="0" borderId="0" xfId="1" applyFont="1" applyAlignment="1">
      <alignment horizontal="center" vertical="center" wrapText="1" shrinkToFit="1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 shrinkToFit="1"/>
    </xf>
    <xf numFmtId="1" fontId="3" fillId="0" borderId="1" xfId="1" applyNumberFormat="1" applyFont="1" applyBorder="1" applyAlignment="1">
      <alignment horizontal="center" vertical="center" wrapText="1" shrinkToFit="1"/>
    </xf>
    <xf numFmtId="165" fontId="3" fillId="0" borderId="1" xfId="1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left" vertical="top"/>
    </xf>
    <xf numFmtId="166" fontId="3" fillId="0" borderId="1" xfId="1" applyNumberFormat="1" applyFont="1" applyBorder="1" applyAlignment="1">
      <alignment horizontal="center" vertical="center" wrapText="1" shrinkToFit="1"/>
    </xf>
    <xf numFmtId="0" fontId="4" fillId="0" borderId="3" xfId="1" applyFont="1" applyBorder="1"/>
    <xf numFmtId="165" fontId="3" fillId="0" borderId="3" xfId="2" applyNumberFormat="1" applyFont="1" applyBorder="1" applyAlignment="1" applyProtection="1">
      <alignment horizontal="center" vertical="center"/>
    </xf>
    <xf numFmtId="0" fontId="2" fillId="0" borderId="1" xfId="0" applyFont="1" applyBorder="1"/>
    <xf numFmtId="0" fontId="2" fillId="0" borderId="1" xfId="4" applyNumberFormat="1" applyBorder="1" applyAlignment="1">
      <alignment horizontal="left" vertical="center" wrapText="1"/>
    </xf>
    <xf numFmtId="169" fontId="2" fillId="0" borderId="1" xfId="5" applyNumberFormat="1" applyFont="1" applyFill="1" applyBorder="1" applyAlignment="1" applyProtection="1">
      <alignment horizontal="center" vertical="center"/>
    </xf>
    <xf numFmtId="1" fontId="2" fillId="0" borderId="1" xfId="5" applyNumberFormat="1" applyFont="1" applyFill="1" applyBorder="1" applyAlignment="1" applyProtection="1">
      <alignment horizontal="center" vertical="center"/>
    </xf>
    <xf numFmtId="165" fontId="2" fillId="0" borderId="1" xfId="5" applyNumberFormat="1" applyFont="1" applyBorder="1" applyAlignment="1" applyProtection="1">
      <alignment horizontal="center" vertical="center"/>
    </xf>
    <xf numFmtId="0" fontId="9" fillId="0" borderId="1" xfId="4" applyNumberFormat="1" applyFont="1" applyBorder="1" applyAlignment="1">
      <alignment horizontal="left" vertical="center" wrapText="1"/>
    </xf>
    <xf numFmtId="1" fontId="3" fillId="0" borderId="0" xfId="2" applyNumberFormat="1" applyFont="1" applyBorder="1" applyAlignment="1" applyProtection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9" fontId="13" fillId="0" borderId="1" xfId="0" applyNumberFormat="1" applyFont="1" applyBorder="1" applyAlignment="1">
      <alignment horizontal="center" vertical="center" shrinkToFit="1"/>
    </xf>
    <xf numFmtId="1" fontId="13" fillId="0" borderId="1" xfId="0" applyNumberFormat="1" applyFont="1" applyBorder="1" applyAlignment="1">
      <alignment horizontal="center" vertical="center" shrinkToFit="1"/>
    </xf>
    <xf numFmtId="2" fontId="13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Border="1"/>
    <xf numFmtId="2" fontId="3" fillId="0" borderId="0" xfId="2" applyNumberFormat="1" applyFont="1" applyBorder="1" applyAlignment="1" applyProtection="1">
      <alignment horizontal="center" vertical="center"/>
    </xf>
    <xf numFmtId="167" fontId="3" fillId="0" borderId="0" xfId="2" applyNumberFormat="1" applyFont="1" applyBorder="1" applyAlignment="1" applyProtection="1">
      <alignment vertical="center"/>
    </xf>
    <xf numFmtId="0" fontId="16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 shrinkToFit="1"/>
    </xf>
    <xf numFmtId="1" fontId="13" fillId="0" borderId="0" xfId="0" applyNumberFormat="1" applyFont="1" applyAlignment="1">
      <alignment horizontal="center" vertical="center" shrinkToFit="1"/>
    </xf>
    <xf numFmtId="0" fontId="3" fillId="0" borderId="3" xfId="1" applyFont="1" applyBorder="1" applyAlignment="1">
      <alignment horizontal="center" vertical="center"/>
    </xf>
    <xf numFmtId="2" fontId="3" fillId="0" borderId="3" xfId="2" applyNumberFormat="1" applyFont="1" applyBorder="1" applyAlignment="1" applyProtection="1">
      <alignment horizontal="center" vertical="center"/>
    </xf>
    <xf numFmtId="1" fontId="3" fillId="0" borderId="3" xfId="2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left" wrapText="1"/>
    </xf>
    <xf numFmtId="0" fontId="3" fillId="0" borderId="6" xfId="1" applyFont="1" applyBorder="1" applyAlignment="1">
      <alignment horizontal="center" vertical="center"/>
    </xf>
    <xf numFmtId="0" fontId="4" fillId="0" borderId="7" xfId="1" applyFont="1" applyBorder="1"/>
    <xf numFmtId="2" fontId="3" fillId="0" borderId="7" xfId="2" applyNumberFormat="1" applyFont="1" applyBorder="1" applyAlignment="1" applyProtection="1">
      <alignment horizontal="center" vertical="center"/>
    </xf>
    <xf numFmtId="1" fontId="3" fillId="0" borderId="7" xfId="2" applyNumberFormat="1" applyFont="1" applyBorder="1" applyAlignment="1" applyProtection="1">
      <alignment horizontal="center" vertical="center"/>
    </xf>
    <xf numFmtId="165" fontId="3" fillId="0" borderId="7" xfId="2" applyNumberFormat="1" applyFont="1" applyBorder="1" applyAlignment="1" applyProtection="1">
      <alignment horizontal="center" vertical="center"/>
    </xf>
    <xf numFmtId="0" fontId="3" fillId="0" borderId="6" xfId="1" applyFont="1" applyBorder="1" applyAlignment="1">
      <alignment horizontal="center" vertical="center" wrapText="1" shrinkToFit="1"/>
    </xf>
    <xf numFmtId="0" fontId="3" fillId="0" borderId="7" xfId="1" applyFont="1" applyBorder="1" applyAlignment="1">
      <alignment horizontal="center" vertical="center" wrapText="1" shrinkToFit="1"/>
    </xf>
    <xf numFmtId="1" fontId="3" fillId="0" borderId="7" xfId="1" applyNumberFormat="1" applyFont="1" applyBorder="1" applyAlignment="1">
      <alignment horizontal="center" vertical="center" wrapText="1" shrinkToFit="1"/>
    </xf>
    <xf numFmtId="165" fontId="3" fillId="0" borderId="7" xfId="1" applyNumberFormat="1" applyFont="1" applyBorder="1" applyAlignment="1">
      <alignment horizontal="center" vertical="center" wrapText="1" shrinkToFit="1"/>
    </xf>
    <xf numFmtId="166" fontId="3" fillId="0" borderId="7" xfId="1" applyNumberFormat="1" applyFont="1" applyBorder="1" applyAlignment="1">
      <alignment horizontal="center" vertical="center" wrapText="1" shrinkToFit="1"/>
    </xf>
    <xf numFmtId="166" fontId="3" fillId="0" borderId="6" xfId="1" applyNumberFormat="1" applyFont="1" applyBorder="1" applyAlignment="1">
      <alignment horizontal="center" vertical="center" wrapText="1" shrinkToFit="1"/>
    </xf>
    <xf numFmtId="170" fontId="17" fillId="0" borderId="1" xfId="1" applyNumberFormat="1" applyFont="1" applyBorder="1" applyAlignment="1">
      <alignment horizontal="center" vertical="center"/>
    </xf>
    <xf numFmtId="173" fontId="17" fillId="0" borderId="1" xfId="2" applyNumberFormat="1" applyFont="1" applyBorder="1" applyAlignment="1" applyProtection="1">
      <alignment horizontal="center" vertical="center"/>
    </xf>
    <xf numFmtId="173" fontId="17" fillId="0" borderId="1" xfId="1" applyNumberFormat="1" applyFont="1" applyBorder="1" applyAlignment="1">
      <alignment horizontal="center" vertical="center"/>
    </xf>
    <xf numFmtId="173" fontId="17" fillId="0" borderId="6" xfId="1" applyNumberFormat="1" applyFont="1" applyBorder="1" applyAlignment="1">
      <alignment horizontal="center" vertical="center"/>
    </xf>
    <xf numFmtId="173" fontId="3" fillId="0" borderId="1" xfId="2" applyNumberFormat="1" applyFont="1" applyBorder="1" applyAlignment="1" applyProtection="1">
      <alignment vertical="center"/>
    </xf>
    <xf numFmtId="173" fontId="2" fillId="0" borderId="1" xfId="1" applyNumberFormat="1" applyFont="1" applyBorder="1" applyAlignment="1">
      <alignment horizontal="center" vertical="center"/>
    </xf>
    <xf numFmtId="173" fontId="2" fillId="0" borderId="2" xfId="1" applyNumberFormat="1" applyFont="1" applyBorder="1" applyAlignment="1">
      <alignment horizontal="center" vertical="center"/>
    </xf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174" fontId="2" fillId="0" borderId="0" xfId="1" applyNumberFormat="1" applyFont="1"/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0" fontId="17" fillId="0" borderId="6" xfId="1" applyNumberFormat="1" applyFont="1" applyBorder="1" applyAlignment="1">
      <alignment horizontal="center" vertical="center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/>
    </xf>
    <xf numFmtId="169" fontId="24" fillId="0" borderId="1" xfId="0" applyNumberFormat="1" applyFont="1" applyBorder="1" applyAlignment="1">
      <alignment horizontal="center" vertical="center" shrinkToFit="1"/>
    </xf>
    <xf numFmtId="2" fontId="24" fillId="0" borderId="1" xfId="0" applyNumberFormat="1" applyFont="1" applyBorder="1" applyAlignment="1">
      <alignment horizontal="center" vertical="center" shrinkToFit="1"/>
    </xf>
    <xf numFmtId="1" fontId="24" fillId="0" borderId="1" xfId="0" applyNumberFormat="1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165" fontId="24" fillId="0" borderId="1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174" fontId="2" fillId="0" borderId="1" xfId="1" applyNumberFormat="1" applyFont="1" applyBorder="1"/>
    <xf numFmtId="170" fontId="0" fillId="0" borderId="1" xfId="0" applyNumberForma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8" fillId="0" borderId="0" xfId="1" applyFont="1"/>
    <xf numFmtId="0" fontId="29" fillId="0" borderId="0" xfId="0" applyFont="1"/>
    <xf numFmtId="175" fontId="29" fillId="0" borderId="0" xfId="0" applyNumberFormat="1" applyFont="1"/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175" fontId="3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33" fillId="0" borderId="0" xfId="0" applyFont="1" applyAlignment="1">
      <alignment vertical="center"/>
    </xf>
    <xf numFmtId="174" fontId="33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top"/>
    </xf>
    <xf numFmtId="0" fontId="35" fillId="0" borderId="0" xfId="0" applyFont="1" applyAlignment="1">
      <alignment horizontal="left"/>
    </xf>
    <xf numFmtId="2" fontId="35" fillId="0" borderId="0" xfId="0" applyNumberFormat="1" applyFont="1" applyAlignment="1">
      <alignment horizontal="right"/>
    </xf>
    <xf numFmtId="0" fontId="29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37" fillId="0" borderId="0" xfId="0" applyFont="1"/>
    <xf numFmtId="0" fontId="2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0" fillId="0" borderId="4" xfId="0" applyFont="1" applyBorder="1" applyAlignment="1">
      <alignment horizontal="center" vertical="center" wrapText="1"/>
    </xf>
    <xf numFmtId="0" fontId="42" fillId="0" borderId="0" xfId="0" applyFont="1" applyAlignment="1">
      <alignment horizontal="left" vertical="top"/>
    </xf>
    <xf numFmtId="0" fontId="43" fillId="0" borderId="0" xfId="0" applyFont="1" applyAlignment="1">
      <alignment horizontal="left" vertical="top"/>
    </xf>
    <xf numFmtId="0" fontId="44" fillId="3" borderId="1" xfId="0" applyFont="1" applyFill="1" applyBorder="1" applyAlignment="1">
      <alignment horizontal="center" vertical="center" wrapText="1"/>
    </xf>
    <xf numFmtId="170" fontId="45" fillId="0" borderId="1" xfId="0" applyNumberFormat="1" applyFont="1" applyBorder="1" applyAlignment="1">
      <alignment horizontal="center" vertical="center" shrinkToFit="1"/>
    </xf>
    <xf numFmtId="170" fontId="46" fillId="0" borderId="1" xfId="0" applyNumberFormat="1" applyFont="1" applyBorder="1" applyAlignment="1">
      <alignment horizontal="center" vertical="center" shrinkToFit="1"/>
    </xf>
    <xf numFmtId="170" fontId="47" fillId="0" borderId="0" xfId="0" applyNumberFormat="1" applyFont="1" applyAlignment="1">
      <alignment horizontal="center" vertical="center" shrinkToFit="1"/>
    </xf>
    <xf numFmtId="4" fontId="2" fillId="0" borderId="0" xfId="1" applyNumberFormat="1" applyFont="1" applyAlignment="1">
      <alignment horizontal="center" vertical="center"/>
    </xf>
    <xf numFmtId="175" fontId="48" fillId="0" borderId="1" xfId="0" applyNumberFormat="1" applyFont="1" applyBorder="1" applyAlignment="1">
      <alignment horizontal="center" vertical="center" wrapText="1"/>
    </xf>
    <xf numFmtId="173" fontId="49" fillId="0" borderId="1" xfId="7" applyNumberFormat="1" applyFont="1" applyFill="1" applyBorder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0" fontId="50" fillId="0" borderId="0" xfId="1" applyFont="1"/>
    <xf numFmtId="0" fontId="50" fillId="0" borderId="0" xfId="1" applyFont="1" applyAlignment="1">
      <alignment vertical="center"/>
    </xf>
    <xf numFmtId="0" fontId="50" fillId="0" borderId="0" xfId="1" applyFont="1" applyAlignment="1">
      <alignment horizontal="center" vertical="center"/>
    </xf>
    <xf numFmtId="166" fontId="51" fillId="0" borderId="1" xfId="1" applyNumberFormat="1" applyFont="1" applyBorder="1" applyAlignment="1">
      <alignment horizontal="center" vertical="center" wrapText="1" shrinkToFit="1"/>
    </xf>
    <xf numFmtId="166" fontId="51" fillId="0" borderId="6" xfId="1" applyNumberFormat="1" applyFont="1" applyBorder="1" applyAlignment="1">
      <alignment horizontal="center" vertical="center" wrapText="1" shrinkToFit="1"/>
    </xf>
    <xf numFmtId="173" fontId="52" fillId="0" borderId="1" xfId="1" applyNumberFormat="1" applyFont="1" applyBorder="1" applyAlignment="1">
      <alignment horizontal="center" vertical="center"/>
    </xf>
    <xf numFmtId="173" fontId="52" fillId="0" borderId="6" xfId="1" applyNumberFormat="1" applyFont="1" applyBorder="1" applyAlignment="1">
      <alignment horizontal="center" vertical="center"/>
    </xf>
    <xf numFmtId="171" fontId="52" fillId="0" borderId="7" xfId="1" applyNumberFormat="1" applyFont="1" applyBorder="1" applyAlignment="1">
      <alignment horizontal="center" vertical="center"/>
    </xf>
    <xf numFmtId="172" fontId="52" fillId="0" borderId="7" xfId="1" applyNumberFormat="1" applyFont="1" applyBorder="1" applyAlignment="1">
      <alignment horizontal="center" vertical="center"/>
    </xf>
    <xf numFmtId="166" fontId="50" fillId="0" borderId="1" xfId="1" applyNumberFormat="1" applyFont="1" applyBorder="1" applyAlignment="1">
      <alignment horizontal="center" vertical="center" wrapText="1" shrinkToFit="1"/>
    </xf>
    <xf numFmtId="173" fontId="50" fillId="0" borderId="1" xfId="2" applyNumberFormat="1" applyFont="1" applyBorder="1" applyAlignment="1" applyProtection="1">
      <alignment vertical="center"/>
    </xf>
    <xf numFmtId="173" fontId="50" fillId="0" borderId="1" xfId="1" applyNumberFormat="1" applyFont="1" applyBorder="1" applyAlignment="1">
      <alignment horizontal="center" vertical="center"/>
    </xf>
    <xf numFmtId="167" fontId="53" fillId="0" borderId="3" xfId="2" applyNumberFormat="1" applyFont="1" applyBorder="1" applyAlignment="1" applyProtection="1">
      <alignment horizontal="center" vertical="center"/>
    </xf>
    <xf numFmtId="4" fontId="53" fillId="0" borderId="3" xfId="1" applyNumberFormat="1" applyFont="1" applyBorder="1" applyAlignment="1">
      <alignment horizontal="center" vertical="center"/>
    </xf>
    <xf numFmtId="173" fontId="50" fillId="0" borderId="2" xfId="2" applyNumberFormat="1" applyFont="1" applyBorder="1" applyAlignment="1" applyProtection="1">
      <alignment vertical="center"/>
    </xf>
    <xf numFmtId="173" fontId="50" fillId="0" borderId="2" xfId="1" applyNumberFormat="1" applyFont="1" applyBorder="1" applyAlignment="1">
      <alignment horizontal="center" vertical="center"/>
    </xf>
    <xf numFmtId="0" fontId="54" fillId="3" borderId="1" xfId="0" applyFont="1" applyFill="1" applyBorder="1" applyAlignment="1">
      <alignment horizontal="center" vertical="center" wrapText="1"/>
    </xf>
    <xf numFmtId="44" fontId="55" fillId="0" borderId="1" xfId="6" applyFont="1" applyBorder="1" applyAlignment="1">
      <alignment horizontal="center" vertical="center" shrinkToFit="1"/>
    </xf>
    <xf numFmtId="44" fontId="0" fillId="0" borderId="1" xfId="6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9" fontId="55" fillId="0" borderId="0" xfId="8" applyFont="1" applyBorder="1" applyAlignment="1">
      <alignment horizontal="center" vertical="center" shrinkToFit="1"/>
    </xf>
    <xf numFmtId="169" fontId="24" fillId="0" borderId="6" xfId="0" applyNumberFormat="1" applyFont="1" applyBorder="1" applyAlignment="1">
      <alignment horizontal="center" vertical="center" shrinkToFit="1"/>
    </xf>
    <xf numFmtId="44" fontId="0" fillId="0" borderId="9" xfId="6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 indent="2"/>
    </xf>
    <xf numFmtId="0" fontId="25" fillId="0" borderId="4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4" fillId="2" borderId="10" xfId="1" applyFont="1" applyFill="1" applyBorder="1" applyAlignment="1"/>
    <xf numFmtId="0" fontId="4" fillId="2" borderId="5" xfId="1" applyFont="1" applyFill="1" applyBorder="1" applyAlignment="1"/>
    <xf numFmtId="0" fontId="4" fillId="2" borderId="10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36" fillId="2" borderId="0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 vertical="center"/>
    </xf>
    <xf numFmtId="0" fontId="36" fillId="2" borderId="5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/>
    </xf>
    <xf numFmtId="0" fontId="38" fillId="2" borderId="11" xfId="1" applyFont="1" applyFill="1" applyBorder="1" applyAlignment="1"/>
    <xf numFmtId="0" fontId="4" fillId="2" borderId="0" xfId="1" applyFont="1" applyFill="1" applyBorder="1" applyAlignment="1"/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7" fillId="4" borderId="6" xfId="0" applyFont="1" applyFill="1" applyBorder="1" applyAlignment="1">
      <alignment vertical="center" wrapText="1"/>
    </xf>
    <xf numFmtId="0" fontId="27" fillId="4" borderId="7" xfId="0" applyFont="1" applyFill="1" applyBorder="1" applyAlignment="1">
      <alignment vertical="center" wrapText="1"/>
    </xf>
    <xf numFmtId="0" fontId="27" fillId="4" borderId="9" xfId="0" applyFont="1" applyFill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</cellXfs>
  <cellStyles count="9">
    <cellStyle name="Денежный" xfId="6" builtinId="4"/>
    <cellStyle name="Обычный" xfId="0" builtinId="0"/>
    <cellStyle name="Обычный 2" xfId="1" xr:uid="{4B696E09-961B-534B-A26C-E14D7026B52D}"/>
    <cellStyle name="Обычный 2 2" xfId="3" xr:uid="{CFAA1DA1-E4AB-8A4A-86DC-78DDC697B145}"/>
    <cellStyle name="Пояснение" xfId="5" builtinId="53"/>
    <cellStyle name="Пояснение 2" xfId="4" xr:uid="{92DAADBE-2B81-4132-AE0F-71DB4BFA27E6}"/>
    <cellStyle name="Процентный" xfId="8" builtinId="5"/>
    <cellStyle name="Финансовый" xfId="7" builtinId="3"/>
    <cellStyle name="Финансовый 2" xfId="2" xr:uid="{B95BD2D5-4BD4-F547-B794-F79DC3C51A4B}"/>
  </cellStyles>
  <dxfs count="0"/>
  <tableStyles count="0" defaultTableStyle="TableStyleMedium2" defaultPivotStyle="PivotStyleLight16"/>
  <colors>
    <mruColors>
      <color rgb="FFFD03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png"/><Relationship Id="rId13" Type="http://schemas.openxmlformats.org/officeDocument/2006/relationships/image" Target="../media/image37.png"/><Relationship Id="rId18" Type="http://schemas.openxmlformats.org/officeDocument/2006/relationships/image" Target="../media/image42.jpeg"/><Relationship Id="rId3" Type="http://schemas.openxmlformats.org/officeDocument/2006/relationships/image" Target="../media/image27.jpeg"/><Relationship Id="rId7" Type="http://schemas.openxmlformats.org/officeDocument/2006/relationships/image" Target="../media/image31.png"/><Relationship Id="rId12" Type="http://schemas.openxmlformats.org/officeDocument/2006/relationships/image" Target="../media/image36.png"/><Relationship Id="rId17" Type="http://schemas.openxmlformats.org/officeDocument/2006/relationships/image" Target="../media/image41.png"/><Relationship Id="rId2" Type="http://schemas.openxmlformats.org/officeDocument/2006/relationships/image" Target="../media/image26.jpeg"/><Relationship Id="rId16" Type="http://schemas.openxmlformats.org/officeDocument/2006/relationships/image" Target="../media/image40.png"/><Relationship Id="rId20" Type="http://schemas.microsoft.com/office/2007/relationships/hdphoto" Target="../media/hdphoto1.wdp"/><Relationship Id="rId1" Type="http://schemas.openxmlformats.org/officeDocument/2006/relationships/image" Target="../media/image25.jpeg"/><Relationship Id="rId6" Type="http://schemas.openxmlformats.org/officeDocument/2006/relationships/image" Target="../media/image30.jpeg"/><Relationship Id="rId11" Type="http://schemas.openxmlformats.org/officeDocument/2006/relationships/image" Target="../media/image35.png"/><Relationship Id="rId5" Type="http://schemas.openxmlformats.org/officeDocument/2006/relationships/image" Target="../media/image29.jpeg"/><Relationship Id="rId15" Type="http://schemas.openxmlformats.org/officeDocument/2006/relationships/image" Target="../media/image39.gif"/><Relationship Id="rId10" Type="http://schemas.openxmlformats.org/officeDocument/2006/relationships/image" Target="../media/image34.png"/><Relationship Id="rId19" Type="http://schemas.openxmlformats.org/officeDocument/2006/relationships/image" Target="../media/image43.png"/><Relationship Id="rId4" Type="http://schemas.openxmlformats.org/officeDocument/2006/relationships/image" Target="../media/image28.jpeg"/><Relationship Id="rId9" Type="http://schemas.openxmlformats.org/officeDocument/2006/relationships/image" Target="../media/image33.png"/><Relationship Id="rId14" Type="http://schemas.openxmlformats.org/officeDocument/2006/relationships/image" Target="../media/image38.png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5.jpeg"/><Relationship Id="rId18" Type="http://schemas.openxmlformats.org/officeDocument/2006/relationships/image" Target="../media/image60.jpeg"/><Relationship Id="rId26" Type="http://schemas.openxmlformats.org/officeDocument/2006/relationships/image" Target="../media/image68.jpeg"/><Relationship Id="rId39" Type="http://schemas.openxmlformats.org/officeDocument/2006/relationships/image" Target="../media/image81.jpeg"/><Relationship Id="rId21" Type="http://schemas.openxmlformats.org/officeDocument/2006/relationships/image" Target="../media/image63.jpeg"/><Relationship Id="rId34" Type="http://schemas.openxmlformats.org/officeDocument/2006/relationships/image" Target="../media/image76.jpeg"/><Relationship Id="rId42" Type="http://schemas.openxmlformats.org/officeDocument/2006/relationships/image" Target="../media/image84.jpeg"/><Relationship Id="rId7" Type="http://schemas.openxmlformats.org/officeDocument/2006/relationships/image" Target="../media/image50.jpeg"/><Relationship Id="rId2" Type="http://schemas.openxmlformats.org/officeDocument/2006/relationships/image" Target="../media/image45.jpeg"/><Relationship Id="rId16" Type="http://schemas.openxmlformats.org/officeDocument/2006/relationships/image" Target="../media/image58.jpeg"/><Relationship Id="rId29" Type="http://schemas.openxmlformats.org/officeDocument/2006/relationships/image" Target="../media/image71.jpeg"/><Relationship Id="rId1" Type="http://schemas.openxmlformats.org/officeDocument/2006/relationships/image" Target="../media/image44.jpeg"/><Relationship Id="rId6" Type="http://schemas.openxmlformats.org/officeDocument/2006/relationships/image" Target="../media/image49.jpeg"/><Relationship Id="rId11" Type="http://schemas.openxmlformats.org/officeDocument/2006/relationships/image" Target="../media/image53.jpeg"/><Relationship Id="rId24" Type="http://schemas.openxmlformats.org/officeDocument/2006/relationships/image" Target="../media/image66.jpeg"/><Relationship Id="rId32" Type="http://schemas.openxmlformats.org/officeDocument/2006/relationships/image" Target="../media/image74.jpeg"/><Relationship Id="rId37" Type="http://schemas.openxmlformats.org/officeDocument/2006/relationships/image" Target="../media/image79.jpeg"/><Relationship Id="rId40" Type="http://schemas.openxmlformats.org/officeDocument/2006/relationships/image" Target="../media/image82.jpeg"/><Relationship Id="rId45" Type="http://schemas.openxmlformats.org/officeDocument/2006/relationships/image" Target="../media/image87.jpeg"/><Relationship Id="rId5" Type="http://schemas.openxmlformats.org/officeDocument/2006/relationships/image" Target="../media/image48.jpeg"/><Relationship Id="rId15" Type="http://schemas.openxmlformats.org/officeDocument/2006/relationships/image" Target="../media/image57.jpeg"/><Relationship Id="rId23" Type="http://schemas.openxmlformats.org/officeDocument/2006/relationships/image" Target="../media/image65.jpeg"/><Relationship Id="rId28" Type="http://schemas.openxmlformats.org/officeDocument/2006/relationships/image" Target="../media/image70.jpeg"/><Relationship Id="rId36" Type="http://schemas.openxmlformats.org/officeDocument/2006/relationships/image" Target="../media/image78.jpeg"/><Relationship Id="rId10" Type="http://schemas.openxmlformats.org/officeDocument/2006/relationships/image" Target="../media/image41.png"/><Relationship Id="rId19" Type="http://schemas.openxmlformats.org/officeDocument/2006/relationships/image" Target="../media/image61.jpeg"/><Relationship Id="rId31" Type="http://schemas.openxmlformats.org/officeDocument/2006/relationships/image" Target="../media/image73.jpeg"/><Relationship Id="rId44" Type="http://schemas.openxmlformats.org/officeDocument/2006/relationships/image" Target="../media/image86.jpeg"/><Relationship Id="rId4" Type="http://schemas.openxmlformats.org/officeDocument/2006/relationships/image" Target="../media/image47.jpeg"/><Relationship Id="rId9" Type="http://schemas.openxmlformats.org/officeDocument/2006/relationships/image" Target="../media/image52.jpeg"/><Relationship Id="rId14" Type="http://schemas.openxmlformats.org/officeDocument/2006/relationships/image" Target="../media/image56.jpeg"/><Relationship Id="rId22" Type="http://schemas.openxmlformats.org/officeDocument/2006/relationships/image" Target="../media/image64.jpeg"/><Relationship Id="rId27" Type="http://schemas.openxmlformats.org/officeDocument/2006/relationships/image" Target="../media/image69.jpeg"/><Relationship Id="rId30" Type="http://schemas.openxmlformats.org/officeDocument/2006/relationships/image" Target="../media/image72.jpeg"/><Relationship Id="rId35" Type="http://schemas.openxmlformats.org/officeDocument/2006/relationships/image" Target="../media/image77.jpeg"/><Relationship Id="rId43" Type="http://schemas.openxmlformats.org/officeDocument/2006/relationships/image" Target="../media/image85.jpeg"/><Relationship Id="rId8" Type="http://schemas.openxmlformats.org/officeDocument/2006/relationships/image" Target="../media/image51.jpeg"/><Relationship Id="rId3" Type="http://schemas.openxmlformats.org/officeDocument/2006/relationships/image" Target="../media/image46.jpeg"/><Relationship Id="rId12" Type="http://schemas.openxmlformats.org/officeDocument/2006/relationships/image" Target="../media/image54.jpeg"/><Relationship Id="rId17" Type="http://schemas.openxmlformats.org/officeDocument/2006/relationships/image" Target="../media/image59.jpeg"/><Relationship Id="rId25" Type="http://schemas.openxmlformats.org/officeDocument/2006/relationships/image" Target="../media/image67.jpeg"/><Relationship Id="rId33" Type="http://schemas.openxmlformats.org/officeDocument/2006/relationships/image" Target="../media/image75.jpeg"/><Relationship Id="rId38" Type="http://schemas.openxmlformats.org/officeDocument/2006/relationships/image" Target="../media/image80.jpeg"/><Relationship Id="rId20" Type="http://schemas.openxmlformats.org/officeDocument/2006/relationships/image" Target="../media/image62.jpeg"/><Relationship Id="rId41" Type="http://schemas.openxmlformats.org/officeDocument/2006/relationships/image" Target="../media/image8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142874</xdr:colOff>
      <xdr:row>0</xdr:row>
      <xdr:rowOff>133350</xdr:rowOff>
    </xdr:from>
    <xdr:ext cx="2215213" cy="300719"/>
    <xdr:pic>
      <xdr:nvPicPr>
        <xdr:cNvPr id="2" name="Рисунок 1">
          <a:extLst>
            <a:ext uri="{FF2B5EF4-FFF2-40B4-BE49-F238E27FC236}">
              <a16:creationId xmlns:a16="http://schemas.microsoft.com/office/drawing/2014/main" id="{0F6DE9C2-E221-4831-9714-AE75FD7F1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4" y="133350"/>
          <a:ext cx="2215213" cy="300719"/>
        </a:xfrm>
        <a:prstGeom prst="rect">
          <a:avLst/>
        </a:prstGeom>
      </xdr:spPr>
    </xdr:pic>
    <xdr:clientData/>
  </xdr:oneCellAnchor>
  <xdr:oneCellAnchor>
    <xdr:from>
      <xdr:col>2</xdr:col>
      <xdr:colOff>156882</xdr:colOff>
      <xdr:row>5</xdr:row>
      <xdr:rowOff>89647</xdr:rowOff>
    </xdr:from>
    <xdr:ext cx="1068627" cy="526677"/>
    <xdr:pic>
      <xdr:nvPicPr>
        <xdr:cNvPr id="3" name="Рисунок 2">
          <a:extLst>
            <a:ext uri="{FF2B5EF4-FFF2-40B4-BE49-F238E27FC236}">
              <a16:creationId xmlns:a16="http://schemas.microsoft.com/office/drawing/2014/main" id="{321121CF-8A51-40B7-BB0A-B1567EDA8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0382" y="1089772"/>
          <a:ext cx="1068627" cy="526677"/>
        </a:xfrm>
        <a:prstGeom prst="rect">
          <a:avLst/>
        </a:prstGeom>
      </xdr:spPr>
    </xdr:pic>
    <xdr:clientData/>
  </xdr:oneCellAnchor>
  <xdr:oneCellAnchor>
    <xdr:from>
      <xdr:col>2</xdr:col>
      <xdr:colOff>145677</xdr:colOff>
      <xdr:row>6</xdr:row>
      <xdr:rowOff>44824</xdr:rowOff>
    </xdr:from>
    <xdr:ext cx="1075764" cy="542185"/>
    <xdr:pic>
      <xdr:nvPicPr>
        <xdr:cNvPr id="4" name="Рисунок 3">
          <a:extLst>
            <a:ext uri="{FF2B5EF4-FFF2-40B4-BE49-F238E27FC236}">
              <a16:creationId xmlns:a16="http://schemas.microsoft.com/office/drawing/2014/main" id="{FFF1E754-E44C-4167-B82D-6E54D65C5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9177" y="1244974"/>
          <a:ext cx="1075764" cy="542185"/>
        </a:xfrm>
        <a:prstGeom prst="rect">
          <a:avLst/>
        </a:prstGeom>
      </xdr:spPr>
    </xdr:pic>
    <xdr:clientData/>
  </xdr:oneCellAnchor>
  <xdr:oneCellAnchor>
    <xdr:from>
      <xdr:col>2</xdr:col>
      <xdr:colOff>134471</xdr:colOff>
      <xdr:row>7</xdr:row>
      <xdr:rowOff>44823</xdr:rowOff>
    </xdr:from>
    <xdr:ext cx="1098176" cy="553481"/>
    <xdr:pic>
      <xdr:nvPicPr>
        <xdr:cNvPr id="5" name="Рисунок 4">
          <a:extLst>
            <a:ext uri="{FF2B5EF4-FFF2-40B4-BE49-F238E27FC236}">
              <a16:creationId xmlns:a16="http://schemas.microsoft.com/office/drawing/2014/main" id="{F161DA88-FA2F-42CC-B324-F7816B62D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7971" y="1444998"/>
          <a:ext cx="1098176" cy="553481"/>
        </a:xfrm>
        <a:prstGeom prst="rect">
          <a:avLst/>
        </a:prstGeom>
      </xdr:spPr>
    </xdr:pic>
    <xdr:clientData/>
  </xdr:oneCellAnchor>
  <xdr:oneCellAnchor>
    <xdr:from>
      <xdr:col>2</xdr:col>
      <xdr:colOff>134471</xdr:colOff>
      <xdr:row>8</xdr:row>
      <xdr:rowOff>56030</xdr:rowOff>
    </xdr:from>
    <xdr:ext cx="1109382" cy="565230"/>
    <xdr:pic>
      <xdr:nvPicPr>
        <xdr:cNvPr id="6" name="Рисунок 5">
          <a:extLst>
            <a:ext uri="{FF2B5EF4-FFF2-40B4-BE49-F238E27FC236}">
              <a16:creationId xmlns:a16="http://schemas.microsoft.com/office/drawing/2014/main" id="{57995016-FB70-4A00-8F20-689499924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7971" y="1656230"/>
          <a:ext cx="1109382" cy="565230"/>
        </a:xfrm>
        <a:prstGeom prst="rect">
          <a:avLst/>
        </a:prstGeom>
      </xdr:spPr>
    </xdr:pic>
    <xdr:clientData/>
  </xdr:oneCellAnchor>
  <xdr:oneCellAnchor>
    <xdr:from>
      <xdr:col>2</xdr:col>
      <xdr:colOff>397191</xdr:colOff>
      <xdr:row>12</xdr:row>
      <xdr:rowOff>0</xdr:rowOff>
    </xdr:from>
    <xdr:ext cx="616323" cy="377112"/>
    <xdr:pic>
      <xdr:nvPicPr>
        <xdr:cNvPr id="7" name="Рисунок 6">
          <a:extLst>
            <a:ext uri="{FF2B5EF4-FFF2-40B4-BE49-F238E27FC236}">
              <a16:creationId xmlns:a16="http://schemas.microsoft.com/office/drawing/2014/main" id="{2F9FCC4D-339A-4308-9761-001D67069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691" y="1892191"/>
          <a:ext cx="616323" cy="377112"/>
        </a:xfrm>
        <a:prstGeom prst="rect">
          <a:avLst/>
        </a:prstGeom>
      </xdr:spPr>
    </xdr:pic>
    <xdr:clientData/>
  </xdr:oneCellAnchor>
  <xdr:oneCellAnchor>
    <xdr:from>
      <xdr:col>2</xdr:col>
      <xdr:colOff>397191</xdr:colOff>
      <xdr:row>12</xdr:row>
      <xdr:rowOff>0</xdr:rowOff>
    </xdr:from>
    <xdr:ext cx="616323" cy="449371"/>
    <xdr:pic>
      <xdr:nvPicPr>
        <xdr:cNvPr id="8" name="Рисунок 7">
          <a:extLst>
            <a:ext uri="{FF2B5EF4-FFF2-40B4-BE49-F238E27FC236}">
              <a16:creationId xmlns:a16="http://schemas.microsoft.com/office/drawing/2014/main" id="{E8C836B8-F987-435E-B54C-EB8E48FA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691" y="2021271"/>
          <a:ext cx="616323" cy="449371"/>
        </a:xfrm>
        <a:prstGeom prst="rect">
          <a:avLst/>
        </a:prstGeom>
      </xdr:spPr>
    </xdr:pic>
    <xdr:clientData/>
  </xdr:oneCellAnchor>
  <xdr:oneCellAnchor>
    <xdr:from>
      <xdr:col>2</xdr:col>
      <xdr:colOff>124810</xdr:colOff>
      <xdr:row>20</xdr:row>
      <xdr:rowOff>32846</xdr:rowOff>
    </xdr:from>
    <xdr:ext cx="1123293" cy="538382"/>
    <xdr:pic>
      <xdr:nvPicPr>
        <xdr:cNvPr id="12" name="Рисунок 11">
          <a:extLst>
            <a:ext uri="{FF2B5EF4-FFF2-40B4-BE49-F238E27FC236}">
              <a16:creationId xmlns:a16="http://schemas.microsoft.com/office/drawing/2014/main" id="{3DAE5FBE-DDFA-4307-AB70-A42D8D227D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2380"/>
        <a:stretch/>
      </xdr:blipFill>
      <xdr:spPr>
        <a:xfrm>
          <a:off x="1458310" y="4833446"/>
          <a:ext cx="1123293" cy="538382"/>
        </a:xfrm>
        <a:prstGeom prst="rect">
          <a:avLst/>
        </a:prstGeom>
      </xdr:spPr>
    </xdr:pic>
    <xdr:clientData/>
  </xdr:oneCellAnchor>
  <xdr:oneCellAnchor>
    <xdr:from>
      <xdr:col>2</xdr:col>
      <xdr:colOff>124811</xdr:colOff>
      <xdr:row>21</xdr:row>
      <xdr:rowOff>32844</xdr:rowOff>
    </xdr:from>
    <xdr:ext cx="1143000" cy="479535"/>
    <xdr:pic>
      <xdr:nvPicPr>
        <xdr:cNvPr id="13" name="Рисунок 12">
          <a:extLst>
            <a:ext uri="{FF2B5EF4-FFF2-40B4-BE49-F238E27FC236}">
              <a16:creationId xmlns:a16="http://schemas.microsoft.com/office/drawing/2014/main" id="{D0268C7D-9843-4794-9CED-0773D12AB0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664"/>
        <a:stretch/>
      </xdr:blipFill>
      <xdr:spPr>
        <a:xfrm>
          <a:off x="1458311" y="5033469"/>
          <a:ext cx="1143000" cy="479535"/>
        </a:xfrm>
        <a:prstGeom prst="rect">
          <a:avLst/>
        </a:prstGeom>
      </xdr:spPr>
    </xdr:pic>
    <xdr:clientData/>
  </xdr:oneCellAnchor>
  <xdr:oneCellAnchor>
    <xdr:from>
      <xdr:col>2</xdr:col>
      <xdr:colOff>118240</xdr:colOff>
      <xdr:row>22</xdr:row>
      <xdr:rowOff>32845</xdr:rowOff>
    </xdr:from>
    <xdr:ext cx="1149570" cy="538656"/>
    <xdr:pic>
      <xdr:nvPicPr>
        <xdr:cNvPr id="14" name="Рисунок 13">
          <a:extLst>
            <a:ext uri="{FF2B5EF4-FFF2-40B4-BE49-F238E27FC236}">
              <a16:creationId xmlns:a16="http://schemas.microsoft.com/office/drawing/2014/main" id="{AF7D38E9-E4F3-43E1-9E6D-3571E5CBB2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4311"/>
        <a:stretch/>
      </xdr:blipFill>
      <xdr:spPr>
        <a:xfrm>
          <a:off x="1451740" y="5233495"/>
          <a:ext cx="1149570" cy="538656"/>
        </a:xfrm>
        <a:prstGeom prst="rect">
          <a:avLst/>
        </a:prstGeom>
      </xdr:spPr>
    </xdr:pic>
    <xdr:clientData/>
  </xdr:oneCellAnchor>
  <xdr:oneCellAnchor>
    <xdr:from>
      <xdr:col>2</xdr:col>
      <xdr:colOff>118241</xdr:colOff>
      <xdr:row>23</xdr:row>
      <xdr:rowOff>26277</xdr:rowOff>
    </xdr:from>
    <xdr:ext cx="1149570" cy="518948"/>
    <xdr:pic>
      <xdr:nvPicPr>
        <xdr:cNvPr id="15" name="Рисунок 14">
          <a:extLst>
            <a:ext uri="{FF2B5EF4-FFF2-40B4-BE49-F238E27FC236}">
              <a16:creationId xmlns:a16="http://schemas.microsoft.com/office/drawing/2014/main" id="{81B5CCD9-0B53-41BE-A412-126DBBD5AF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6493"/>
        <a:stretch/>
      </xdr:blipFill>
      <xdr:spPr>
        <a:xfrm>
          <a:off x="1451741" y="5426952"/>
          <a:ext cx="1149570" cy="518948"/>
        </a:xfrm>
        <a:prstGeom prst="rect">
          <a:avLst/>
        </a:prstGeom>
      </xdr:spPr>
    </xdr:pic>
    <xdr:clientData/>
  </xdr:oneCellAnchor>
  <xdr:oneCellAnchor>
    <xdr:from>
      <xdr:col>2</xdr:col>
      <xdr:colOff>124809</xdr:colOff>
      <xdr:row>24</xdr:row>
      <xdr:rowOff>32846</xdr:rowOff>
    </xdr:from>
    <xdr:ext cx="1143001" cy="582359"/>
    <xdr:pic>
      <xdr:nvPicPr>
        <xdr:cNvPr id="16" name="Рисунок 15">
          <a:extLst>
            <a:ext uri="{FF2B5EF4-FFF2-40B4-BE49-F238E27FC236}">
              <a16:creationId xmlns:a16="http://schemas.microsoft.com/office/drawing/2014/main" id="{C55BD53E-F632-4E3C-BBEC-73B787252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8309" y="5633546"/>
          <a:ext cx="1143001" cy="582359"/>
        </a:xfrm>
        <a:prstGeom prst="rect">
          <a:avLst/>
        </a:prstGeom>
      </xdr:spPr>
    </xdr:pic>
    <xdr:clientData/>
  </xdr:oneCellAnchor>
  <xdr:oneCellAnchor>
    <xdr:from>
      <xdr:col>2</xdr:col>
      <xdr:colOff>397191</xdr:colOff>
      <xdr:row>16</xdr:row>
      <xdr:rowOff>0</xdr:rowOff>
    </xdr:from>
    <xdr:ext cx="616323" cy="449371"/>
    <xdr:pic>
      <xdr:nvPicPr>
        <xdr:cNvPr id="17" name="Рисунок 16">
          <a:extLst>
            <a:ext uri="{FF2B5EF4-FFF2-40B4-BE49-F238E27FC236}">
              <a16:creationId xmlns:a16="http://schemas.microsoft.com/office/drawing/2014/main" id="{5D11217F-14EE-4D04-9896-6A2AA9835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691" y="3035848"/>
          <a:ext cx="616323" cy="449371"/>
        </a:xfrm>
        <a:prstGeom prst="rect">
          <a:avLst/>
        </a:prstGeom>
      </xdr:spPr>
    </xdr:pic>
    <xdr:clientData/>
  </xdr:oneCellAnchor>
  <xdr:oneCellAnchor>
    <xdr:from>
      <xdr:col>2</xdr:col>
      <xdr:colOff>130185</xdr:colOff>
      <xdr:row>13</xdr:row>
      <xdr:rowOff>42399</xdr:rowOff>
    </xdr:from>
    <xdr:ext cx="1111350" cy="545161"/>
    <xdr:pic>
      <xdr:nvPicPr>
        <xdr:cNvPr id="19" name="Рисунок 18">
          <a:extLst>
            <a:ext uri="{FF2B5EF4-FFF2-40B4-BE49-F238E27FC236}">
              <a16:creationId xmlns:a16="http://schemas.microsoft.com/office/drawing/2014/main" id="{6F89122E-B85B-4DD4-8CC7-117E1468C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685" y="2442699"/>
          <a:ext cx="1111350" cy="545161"/>
        </a:xfrm>
        <a:prstGeom prst="rect">
          <a:avLst/>
        </a:prstGeom>
      </xdr:spPr>
    </xdr:pic>
    <xdr:clientData/>
  </xdr:oneCellAnchor>
  <xdr:oneCellAnchor>
    <xdr:from>
      <xdr:col>2</xdr:col>
      <xdr:colOff>131379</xdr:colOff>
      <xdr:row>14</xdr:row>
      <xdr:rowOff>30216</xdr:rowOff>
    </xdr:from>
    <xdr:ext cx="1103587" cy="551794"/>
    <xdr:pic>
      <xdr:nvPicPr>
        <xdr:cNvPr id="20" name="Рисунок 19">
          <a:extLst>
            <a:ext uri="{FF2B5EF4-FFF2-40B4-BE49-F238E27FC236}">
              <a16:creationId xmlns:a16="http://schemas.microsoft.com/office/drawing/2014/main" id="{36CE5038-D5F4-4B0B-AF40-A45280053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4879" y="2630541"/>
          <a:ext cx="1103587" cy="551794"/>
        </a:xfrm>
        <a:prstGeom prst="rect">
          <a:avLst/>
        </a:prstGeom>
      </xdr:spPr>
    </xdr:pic>
    <xdr:clientData/>
  </xdr:oneCellAnchor>
  <xdr:oneCellAnchor>
    <xdr:from>
      <xdr:col>2</xdr:col>
      <xdr:colOff>137947</xdr:colOff>
      <xdr:row>15</xdr:row>
      <xdr:rowOff>45981</xdr:rowOff>
    </xdr:from>
    <xdr:ext cx="1090452" cy="545226"/>
    <xdr:pic>
      <xdr:nvPicPr>
        <xdr:cNvPr id="21" name="Рисунок 20">
          <a:extLst>
            <a:ext uri="{FF2B5EF4-FFF2-40B4-BE49-F238E27FC236}">
              <a16:creationId xmlns:a16="http://schemas.microsoft.com/office/drawing/2014/main" id="{28A83D12-70E3-4BA0-8DC3-389832E87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1447" y="2846331"/>
          <a:ext cx="1090452" cy="545226"/>
        </a:xfrm>
        <a:prstGeom prst="rect">
          <a:avLst/>
        </a:prstGeom>
      </xdr:spPr>
    </xdr:pic>
    <xdr:clientData/>
  </xdr:oneCellAnchor>
  <xdr:oneCellAnchor>
    <xdr:from>
      <xdr:col>2</xdr:col>
      <xdr:colOff>131379</xdr:colOff>
      <xdr:row>12</xdr:row>
      <xdr:rowOff>52551</xdr:rowOff>
    </xdr:from>
    <xdr:ext cx="1103587" cy="551794"/>
    <xdr:pic>
      <xdr:nvPicPr>
        <xdr:cNvPr id="22" name="Рисунок 21">
          <a:extLst>
            <a:ext uri="{FF2B5EF4-FFF2-40B4-BE49-F238E27FC236}">
              <a16:creationId xmlns:a16="http://schemas.microsoft.com/office/drawing/2014/main" id="{614FE887-F205-4C83-A0C1-52E2A58CF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4879" y="2252826"/>
          <a:ext cx="1103587" cy="551794"/>
        </a:xfrm>
        <a:prstGeom prst="rect">
          <a:avLst/>
        </a:prstGeom>
      </xdr:spPr>
    </xdr:pic>
    <xdr:clientData/>
  </xdr:oneCellAnchor>
  <xdr:oneCellAnchor>
    <xdr:from>
      <xdr:col>2</xdr:col>
      <xdr:colOff>118242</xdr:colOff>
      <xdr:row>17</xdr:row>
      <xdr:rowOff>52552</xdr:rowOff>
    </xdr:from>
    <xdr:ext cx="1123293" cy="486161"/>
    <xdr:pic>
      <xdr:nvPicPr>
        <xdr:cNvPr id="23" name="Рисунок 22">
          <a:extLst>
            <a:ext uri="{FF2B5EF4-FFF2-40B4-BE49-F238E27FC236}">
              <a16:creationId xmlns:a16="http://schemas.microsoft.com/office/drawing/2014/main" id="{CC96F959-9580-4D4F-A040-82C9A360D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1742" y="3452977"/>
          <a:ext cx="1123293" cy="486161"/>
        </a:xfrm>
        <a:prstGeom prst="rect">
          <a:avLst/>
        </a:prstGeom>
      </xdr:spPr>
    </xdr:pic>
    <xdr:clientData/>
  </xdr:oneCellAnchor>
  <xdr:oneCellAnchor>
    <xdr:from>
      <xdr:col>2</xdr:col>
      <xdr:colOff>124811</xdr:colOff>
      <xdr:row>18</xdr:row>
      <xdr:rowOff>32844</xdr:rowOff>
    </xdr:from>
    <xdr:ext cx="1116724" cy="489572"/>
    <xdr:pic>
      <xdr:nvPicPr>
        <xdr:cNvPr id="24" name="Рисунок 23">
          <a:extLst>
            <a:ext uri="{FF2B5EF4-FFF2-40B4-BE49-F238E27FC236}">
              <a16:creationId xmlns:a16="http://schemas.microsoft.com/office/drawing/2014/main" id="{9062420D-977D-4DB0-AAEA-8A0559F11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8311" y="3633294"/>
          <a:ext cx="1116724" cy="489572"/>
        </a:xfrm>
        <a:prstGeom prst="rect">
          <a:avLst/>
        </a:prstGeom>
      </xdr:spPr>
    </xdr:pic>
    <xdr:clientData/>
  </xdr:oneCellAnchor>
  <xdr:oneCellAnchor>
    <xdr:from>
      <xdr:col>2</xdr:col>
      <xdr:colOff>118242</xdr:colOff>
      <xdr:row>19</xdr:row>
      <xdr:rowOff>32844</xdr:rowOff>
    </xdr:from>
    <xdr:ext cx="1123293" cy="486161"/>
    <xdr:pic>
      <xdr:nvPicPr>
        <xdr:cNvPr id="25" name="Рисунок 24">
          <a:extLst>
            <a:ext uri="{FF2B5EF4-FFF2-40B4-BE49-F238E27FC236}">
              <a16:creationId xmlns:a16="http://schemas.microsoft.com/office/drawing/2014/main" id="{E81C71E3-D697-4F07-831C-1249225E9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1742" y="3833319"/>
          <a:ext cx="1123293" cy="486161"/>
        </a:xfrm>
        <a:prstGeom prst="rect">
          <a:avLst/>
        </a:prstGeom>
      </xdr:spPr>
    </xdr:pic>
    <xdr:clientData/>
  </xdr:oneCellAnchor>
  <xdr:oneCellAnchor>
    <xdr:from>
      <xdr:col>2</xdr:col>
      <xdr:colOff>118241</xdr:colOff>
      <xdr:row>16</xdr:row>
      <xdr:rowOff>32843</xdr:rowOff>
    </xdr:from>
    <xdr:ext cx="1116725" cy="483319"/>
    <xdr:pic>
      <xdr:nvPicPr>
        <xdr:cNvPr id="26" name="Рисунок 25">
          <a:extLst>
            <a:ext uri="{FF2B5EF4-FFF2-40B4-BE49-F238E27FC236}">
              <a16:creationId xmlns:a16="http://schemas.microsoft.com/office/drawing/2014/main" id="{8D78EC80-546C-4DBB-BAB9-D7D770AB1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1741" y="3233243"/>
          <a:ext cx="1116725" cy="483319"/>
        </a:xfrm>
        <a:prstGeom prst="rect">
          <a:avLst/>
        </a:prstGeom>
      </xdr:spPr>
    </xdr:pic>
    <xdr:clientData/>
  </xdr:oneCellAnchor>
  <xdr:oneCellAnchor>
    <xdr:from>
      <xdr:col>2</xdr:col>
      <xdr:colOff>124811</xdr:colOff>
      <xdr:row>10</xdr:row>
      <xdr:rowOff>32846</xdr:rowOff>
    </xdr:from>
    <xdr:ext cx="1116723" cy="584638"/>
    <xdr:pic>
      <xdr:nvPicPr>
        <xdr:cNvPr id="27" name="Рисунок 26">
          <a:extLst>
            <a:ext uri="{FF2B5EF4-FFF2-40B4-BE49-F238E27FC236}">
              <a16:creationId xmlns:a16="http://schemas.microsoft.com/office/drawing/2014/main" id="{2C73BDCA-B8AB-48CF-93F5-92E19B3DCD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854"/>
        <a:stretch/>
      </xdr:blipFill>
      <xdr:spPr>
        <a:xfrm>
          <a:off x="2791811" y="13068489"/>
          <a:ext cx="1116723" cy="584638"/>
        </a:xfrm>
        <a:prstGeom prst="rect">
          <a:avLst/>
        </a:prstGeom>
      </xdr:spPr>
    </xdr:pic>
    <xdr:clientData/>
  </xdr:oneCellAnchor>
  <xdr:oneCellAnchor>
    <xdr:from>
      <xdr:col>2</xdr:col>
      <xdr:colOff>124811</xdr:colOff>
      <xdr:row>9</xdr:row>
      <xdr:rowOff>26278</xdr:rowOff>
    </xdr:from>
    <xdr:ext cx="1123292" cy="558360"/>
    <xdr:pic>
      <xdr:nvPicPr>
        <xdr:cNvPr id="28" name="Рисунок 27">
          <a:extLst>
            <a:ext uri="{FF2B5EF4-FFF2-40B4-BE49-F238E27FC236}">
              <a16:creationId xmlns:a16="http://schemas.microsoft.com/office/drawing/2014/main" id="{C5590664-1633-47B5-B439-91DD37486D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4349"/>
        <a:stretch/>
      </xdr:blipFill>
      <xdr:spPr>
        <a:xfrm>
          <a:off x="2791811" y="12449599"/>
          <a:ext cx="1123292" cy="558360"/>
        </a:xfrm>
        <a:prstGeom prst="rect">
          <a:avLst/>
        </a:prstGeom>
      </xdr:spPr>
    </xdr:pic>
    <xdr:clientData/>
  </xdr:oneCellAnchor>
  <xdr:oneCellAnchor>
    <xdr:from>
      <xdr:col>2</xdr:col>
      <xdr:colOff>131378</xdr:colOff>
      <xdr:row>11</xdr:row>
      <xdr:rowOff>32845</xdr:rowOff>
    </xdr:from>
    <xdr:ext cx="1110155" cy="650327"/>
    <xdr:pic>
      <xdr:nvPicPr>
        <xdr:cNvPr id="29" name="Рисунок 28">
          <a:extLst>
            <a:ext uri="{FF2B5EF4-FFF2-40B4-BE49-F238E27FC236}">
              <a16:creationId xmlns:a16="http://schemas.microsoft.com/office/drawing/2014/main" id="{E77C498C-33F2-46DB-AAE6-15A6D6A7EC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61" r="32714" b="27767"/>
        <a:stretch/>
      </xdr:blipFill>
      <xdr:spPr>
        <a:xfrm>
          <a:off x="2798378" y="13694416"/>
          <a:ext cx="1110155" cy="65032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14354</xdr:colOff>
      <xdr:row>0</xdr:row>
      <xdr:rowOff>52388</xdr:rowOff>
    </xdr:from>
    <xdr:to>
      <xdr:col>7</xdr:col>
      <xdr:colOff>1146037</xdr:colOff>
      <xdr:row>2</xdr:row>
      <xdr:rowOff>135255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409E31A-861F-3B66-DBEB-9140D3F34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1579" y="52388"/>
          <a:ext cx="2779509" cy="414337"/>
        </a:xfrm>
        <a:prstGeom prst="rect">
          <a:avLst/>
        </a:prstGeom>
      </xdr:spPr>
    </xdr:pic>
    <xdr:clientData/>
  </xdr:twoCellAnchor>
  <xdr:twoCellAnchor editAs="oneCell">
    <xdr:from>
      <xdr:col>5</xdr:col>
      <xdr:colOff>14354</xdr:colOff>
      <xdr:row>0</xdr:row>
      <xdr:rowOff>52388</xdr:rowOff>
    </xdr:from>
    <xdr:to>
      <xdr:col>7</xdr:col>
      <xdr:colOff>1146037</xdr:colOff>
      <xdr:row>2</xdr:row>
      <xdr:rowOff>135255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C105D8C-3A23-469D-8599-043F3BC75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4779" y="52388"/>
          <a:ext cx="2789033" cy="4067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</xdr:colOff>
      <xdr:row>0</xdr:row>
      <xdr:rowOff>142875</xdr:rowOff>
    </xdr:from>
    <xdr:to>
      <xdr:col>8</xdr:col>
      <xdr:colOff>78704</xdr:colOff>
      <xdr:row>3</xdr:row>
      <xdr:rowOff>63257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24B87F82-B298-4369-B94C-B9AF0677A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7350" y="142875"/>
          <a:ext cx="2402804" cy="377582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0</xdr:row>
      <xdr:rowOff>142875</xdr:rowOff>
    </xdr:from>
    <xdr:to>
      <xdr:col>8</xdr:col>
      <xdr:colOff>364454</xdr:colOff>
      <xdr:row>3</xdr:row>
      <xdr:rowOff>63257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CBBD5361-9D32-41ED-8629-95EB856AD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7350" y="142875"/>
          <a:ext cx="2402804" cy="3775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98174</xdr:colOff>
      <xdr:row>0</xdr:row>
      <xdr:rowOff>105728</xdr:rowOff>
    </xdr:from>
    <xdr:to>
      <xdr:col>7</xdr:col>
      <xdr:colOff>1260339</xdr:colOff>
      <xdr:row>3</xdr:row>
      <xdr:rowOff>20955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FA0D404-9BD5-4868-ACE1-1F4C6D1A8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3556" y="105728"/>
          <a:ext cx="2865459" cy="385874"/>
        </a:xfrm>
        <a:prstGeom prst="rect">
          <a:avLst/>
        </a:prstGeom>
      </xdr:spPr>
    </xdr:pic>
    <xdr:clientData/>
  </xdr:twoCellAnchor>
  <xdr:twoCellAnchor editAs="oneCell">
    <xdr:from>
      <xdr:col>5</xdr:col>
      <xdr:colOff>98174</xdr:colOff>
      <xdr:row>0</xdr:row>
      <xdr:rowOff>105728</xdr:rowOff>
    </xdr:from>
    <xdr:to>
      <xdr:col>7</xdr:col>
      <xdr:colOff>1260339</xdr:colOff>
      <xdr:row>3</xdr:row>
      <xdr:rowOff>20955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EFF5914-7924-4956-9AAB-99AB3DD5C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8599" y="105728"/>
          <a:ext cx="2867140" cy="4010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404813</xdr:colOff>
      <xdr:row>0</xdr:row>
      <xdr:rowOff>52388</xdr:rowOff>
    </xdr:from>
    <xdr:to>
      <xdr:col>8</xdr:col>
      <xdr:colOff>1212682</xdr:colOff>
      <xdr:row>2</xdr:row>
      <xdr:rowOff>104775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9E2C214-CC1F-42BA-BE23-42F2E1E4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9013" y="52388"/>
          <a:ext cx="2793796" cy="4524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223940</xdr:colOff>
      <xdr:row>7</xdr:row>
      <xdr:rowOff>277406</xdr:rowOff>
    </xdr:from>
    <xdr:ext cx="1016000" cy="408940"/>
    <xdr:pic>
      <xdr:nvPicPr>
        <xdr:cNvPr id="2" name="image1.jpeg">
          <a:extLst>
            <a:ext uri="{FF2B5EF4-FFF2-40B4-BE49-F238E27FC236}">
              <a16:creationId xmlns:a16="http://schemas.microsoft.com/office/drawing/2014/main" id="{740DBC92-9081-4A77-A660-647DA33F9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40" y="2668181"/>
          <a:ext cx="1016000" cy="408940"/>
        </a:xfrm>
        <a:prstGeom prst="rect">
          <a:avLst/>
        </a:prstGeom>
      </xdr:spPr>
    </xdr:pic>
    <xdr:clientData/>
  </xdr:oneCellAnchor>
  <xdr:oneCellAnchor>
    <xdr:from>
      <xdr:col>1</xdr:col>
      <xdr:colOff>223940</xdr:colOff>
      <xdr:row>10</xdr:row>
      <xdr:rowOff>245224</xdr:rowOff>
    </xdr:from>
    <xdr:ext cx="1016000" cy="408940"/>
    <xdr:pic>
      <xdr:nvPicPr>
        <xdr:cNvPr id="3" name="image2.jpeg">
          <a:extLst>
            <a:ext uri="{FF2B5EF4-FFF2-40B4-BE49-F238E27FC236}">
              <a16:creationId xmlns:a16="http://schemas.microsoft.com/office/drawing/2014/main" id="{D6246993-A61D-4A67-9FD2-A3809BD3D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40" y="3607549"/>
          <a:ext cx="1016000" cy="408940"/>
        </a:xfrm>
        <a:prstGeom prst="rect">
          <a:avLst/>
        </a:prstGeom>
      </xdr:spPr>
    </xdr:pic>
    <xdr:clientData/>
  </xdr:oneCellAnchor>
  <xdr:oneCellAnchor>
    <xdr:from>
      <xdr:col>1</xdr:col>
      <xdr:colOff>223940</xdr:colOff>
      <xdr:row>13</xdr:row>
      <xdr:rowOff>249897</xdr:rowOff>
    </xdr:from>
    <xdr:ext cx="1015999" cy="408939"/>
    <xdr:pic>
      <xdr:nvPicPr>
        <xdr:cNvPr id="4" name="image6.jpeg">
          <a:extLst>
            <a:ext uri="{FF2B5EF4-FFF2-40B4-BE49-F238E27FC236}">
              <a16:creationId xmlns:a16="http://schemas.microsoft.com/office/drawing/2014/main" id="{103762B2-11BA-4C26-98F5-16E90C224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40" y="4498047"/>
          <a:ext cx="1015999" cy="408939"/>
        </a:xfrm>
        <a:prstGeom prst="rect">
          <a:avLst/>
        </a:prstGeom>
      </xdr:spPr>
    </xdr:pic>
    <xdr:clientData/>
  </xdr:oneCellAnchor>
  <xdr:oneCellAnchor>
    <xdr:from>
      <xdr:col>1</xdr:col>
      <xdr:colOff>223940</xdr:colOff>
      <xdr:row>16</xdr:row>
      <xdr:rowOff>197820</xdr:rowOff>
    </xdr:from>
    <xdr:ext cx="1016000" cy="408939"/>
    <xdr:pic>
      <xdr:nvPicPr>
        <xdr:cNvPr id="5" name="image7.jpeg">
          <a:extLst>
            <a:ext uri="{FF2B5EF4-FFF2-40B4-BE49-F238E27FC236}">
              <a16:creationId xmlns:a16="http://schemas.microsoft.com/office/drawing/2014/main" id="{8F2F21E4-5B9B-4DD4-B8B7-F70BE89A2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40" y="5331795"/>
          <a:ext cx="1016000" cy="408939"/>
        </a:xfrm>
        <a:prstGeom prst="rect">
          <a:avLst/>
        </a:prstGeom>
      </xdr:spPr>
    </xdr:pic>
    <xdr:clientData/>
  </xdr:oneCellAnchor>
  <xdr:oneCellAnchor>
    <xdr:from>
      <xdr:col>1</xdr:col>
      <xdr:colOff>223940</xdr:colOff>
      <xdr:row>19</xdr:row>
      <xdr:rowOff>210593</xdr:rowOff>
    </xdr:from>
    <xdr:ext cx="1016000" cy="408939"/>
    <xdr:pic>
      <xdr:nvPicPr>
        <xdr:cNvPr id="6" name="image8.jpeg">
          <a:extLst>
            <a:ext uri="{FF2B5EF4-FFF2-40B4-BE49-F238E27FC236}">
              <a16:creationId xmlns:a16="http://schemas.microsoft.com/office/drawing/2014/main" id="{970BAAE8-9641-424A-A3B2-B713A54CB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40" y="6239918"/>
          <a:ext cx="1016000" cy="408939"/>
        </a:xfrm>
        <a:prstGeom prst="rect">
          <a:avLst/>
        </a:prstGeom>
      </xdr:spPr>
    </xdr:pic>
    <xdr:clientData/>
  </xdr:oneCellAnchor>
  <xdr:oneCellAnchor>
    <xdr:from>
      <xdr:col>1</xdr:col>
      <xdr:colOff>223940</xdr:colOff>
      <xdr:row>22</xdr:row>
      <xdr:rowOff>196430</xdr:rowOff>
    </xdr:from>
    <xdr:ext cx="1016000" cy="408939"/>
    <xdr:pic>
      <xdr:nvPicPr>
        <xdr:cNvPr id="7" name="image9.jpeg">
          <a:extLst>
            <a:ext uri="{FF2B5EF4-FFF2-40B4-BE49-F238E27FC236}">
              <a16:creationId xmlns:a16="http://schemas.microsoft.com/office/drawing/2014/main" id="{3F3B4BF5-06A3-4C1C-99CC-19437EFA5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40" y="7111580"/>
          <a:ext cx="1016000" cy="408939"/>
        </a:xfrm>
        <a:prstGeom prst="rect">
          <a:avLst/>
        </a:prstGeom>
      </xdr:spPr>
    </xdr:pic>
    <xdr:clientData/>
  </xdr:oneCellAnchor>
  <xdr:twoCellAnchor editAs="oneCell">
    <xdr:from>
      <xdr:col>1</xdr:col>
      <xdr:colOff>144709</xdr:colOff>
      <xdr:row>28</xdr:row>
      <xdr:rowOff>99392</xdr:rowOff>
    </xdr:from>
    <xdr:to>
      <xdr:col>1</xdr:col>
      <xdr:colOff>1212336</xdr:colOff>
      <xdr:row>30</xdr:row>
      <xdr:rowOff>151379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7126AF13-CC81-4417-B8EA-A55490C06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35309" y="9033842"/>
          <a:ext cx="1067627" cy="724452"/>
        </a:xfrm>
        <a:prstGeom prst="rect">
          <a:avLst/>
        </a:prstGeom>
      </xdr:spPr>
    </xdr:pic>
    <xdr:clientData/>
  </xdr:twoCellAnchor>
  <xdr:twoCellAnchor editAs="oneCell">
    <xdr:from>
      <xdr:col>1</xdr:col>
      <xdr:colOff>178905</xdr:colOff>
      <xdr:row>36</xdr:row>
      <xdr:rowOff>112643</xdr:rowOff>
    </xdr:from>
    <xdr:to>
      <xdr:col>2</xdr:col>
      <xdr:colOff>5028</xdr:colOff>
      <xdr:row>38</xdr:row>
      <xdr:rowOff>235253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01088E4-3BA6-4FE5-8225-479153925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69505" y="11199743"/>
          <a:ext cx="1083423" cy="84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119269</xdr:colOff>
      <xdr:row>39</xdr:row>
      <xdr:rowOff>92765</xdr:rowOff>
    </xdr:from>
    <xdr:to>
      <xdr:col>2</xdr:col>
      <xdr:colOff>3658</xdr:colOff>
      <xdr:row>41</xdr:row>
      <xdr:rowOff>209218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FC601BCF-785F-4C31-BEDC-11316FCB5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09869" y="12179990"/>
          <a:ext cx="1141689" cy="807968"/>
        </a:xfrm>
        <a:prstGeom prst="rect">
          <a:avLst/>
        </a:prstGeom>
      </xdr:spPr>
    </xdr:pic>
    <xdr:clientData/>
  </xdr:twoCellAnchor>
  <xdr:twoCellAnchor editAs="oneCell">
    <xdr:from>
      <xdr:col>1</xdr:col>
      <xdr:colOff>112643</xdr:colOff>
      <xdr:row>42</xdr:row>
      <xdr:rowOff>60215</xdr:rowOff>
    </xdr:from>
    <xdr:to>
      <xdr:col>2</xdr:col>
      <xdr:colOff>9996</xdr:colOff>
      <xdr:row>44</xdr:row>
      <xdr:rowOff>237545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025C047-78DE-4936-8866-97C251105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03243" y="13118990"/>
          <a:ext cx="1154653" cy="868845"/>
        </a:xfrm>
        <a:prstGeom prst="rect">
          <a:avLst/>
        </a:prstGeom>
      </xdr:spPr>
    </xdr:pic>
    <xdr:clientData/>
  </xdr:twoCellAnchor>
  <xdr:twoCellAnchor editAs="oneCell">
    <xdr:from>
      <xdr:col>1</xdr:col>
      <xdr:colOff>79512</xdr:colOff>
      <xdr:row>44</xdr:row>
      <xdr:rowOff>299361</xdr:rowOff>
    </xdr:from>
    <xdr:to>
      <xdr:col>2</xdr:col>
      <xdr:colOff>8754</xdr:colOff>
      <xdr:row>47</xdr:row>
      <xdr:rowOff>235999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3922ED2B-67A6-4BAC-BC8A-7E404DBBE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70112" y="14034411"/>
          <a:ext cx="1186542" cy="932953"/>
        </a:xfrm>
        <a:prstGeom prst="rect">
          <a:avLst/>
        </a:prstGeom>
      </xdr:spPr>
    </xdr:pic>
    <xdr:clientData/>
  </xdr:twoCellAnchor>
  <xdr:twoCellAnchor editAs="oneCell">
    <xdr:from>
      <xdr:col>1</xdr:col>
      <xdr:colOff>59635</xdr:colOff>
      <xdr:row>48</xdr:row>
      <xdr:rowOff>72888</xdr:rowOff>
    </xdr:from>
    <xdr:to>
      <xdr:col>2</xdr:col>
      <xdr:colOff>3284</xdr:colOff>
      <xdr:row>50</xdr:row>
      <xdr:rowOff>284011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90B72903-B1B8-4684-9A24-212F1C377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50235" y="15084288"/>
          <a:ext cx="1200949" cy="891208"/>
        </a:xfrm>
        <a:prstGeom prst="rect">
          <a:avLst/>
        </a:prstGeom>
      </xdr:spPr>
    </xdr:pic>
    <xdr:clientData/>
  </xdr:twoCellAnchor>
  <xdr:twoCellAnchor editAs="oneCell">
    <xdr:from>
      <xdr:col>1</xdr:col>
      <xdr:colOff>138201</xdr:colOff>
      <xdr:row>59</xdr:row>
      <xdr:rowOff>202096</xdr:rowOff>
    </xdr:from>
    <xdr:to>
      <xdr:col>2</xdr:col>
      <xdr:colOff>1360</xdr:colOff>
      <xdr:row>61</xdr:row>
      <xdr:rowOff>272647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3B86C052-5A37-462B-BD52-598CA5E24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28801" y="18680596"/>
          <a:ext cx="1120459" cy="842076"/>
        </a:xfrm>
        <a:prstGeom prst="rect">
          <a:avLst/>
        </a:prstGeom>
      </xdr:spPr>
    </xdr:pic>
    <xdr:clientData/>
  </xdr:twoCellAnchor>
  <xdr:twoCellAnchor editAs="oneCell">
    <xdr:from>
      <xdr:col>1</xdr:col>
      <xdr:colOff>54429</xdr:colOff>
      <xdr:row>62</xdr:row>
      <xdr:rowOff>119743</xdr:rowOff>
    </xdr:from>
    <xdr:to>
      <xdr:col>2</xdr:col>
      <xdr:colOff>4082</xdr:colOff>
      <xdr:row>64</xdr:row>
      <xdr:rowOff>217714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890A29DC-8866-49F3-B91A-BD0F5A6CC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45029" y="19731718"/>
          <a:ext cx="1206953" cy="859971"/>
        </a:xfrm>
        <a:prstGeom prst="rect">
          <a:avLst/>
        </a:prstGeom>
      </xdr:spPr>
    </xdr:pic>
    <xdr:clientData/>
  </xdr:twoCellAnchor>
  <xdr:twoCellAnchor editAs="oneCell">
    <xdr:from>
      <xdr:col>1</xdr:col>
      <xdr:colOff>97971</xdr:colOff>
      <xdr:row>53</xdr:row>
      <xdr:rowOff>87086</xdr:rowOff>
    </xdr:from>
    <xdr:to>
      <xdr:col>2</xdr:col>
      <xdr:colOff>9524</xdr:colOff>
      <xdr:row>55</xdr:row>
      <xdr:rowOff>261258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5C7EEF3E-6861-4539-BA66-D754E0251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88571" y="16355786"/>
          <a:ext cx="1168853" cy="869497"/>
        </a:xfrm>
        <a:prstGeom prst="rect">
          <a:avLst/>
        </a:prstGeom>
      </xdr:spPr>
    </xdr:pic>
    <xdr:clientData/>
  </xdr:twoCellAnchor>
  <xdr:twoCellAnchor editAs="oneCell">
    <xdr:from>
      <xdr:col>1</xdr:col>
      <xdr:colOff>97971</xdr:colOff>
      <xdr:row>56</xdr:row>
      <xdr:rowOff>119742</xdr:rowOff>
    </xdr:from>
    <xdr:to>
      <xdr:col>2</xdr:col>
      <xdr:colOff>6803</xdr:colOff>
      <xdr:row>58</xdr:row>
      <xdr:rowOff>192314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83433A8-3510-40D0-8AE1-2577A6698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88571" y="17445717"/>
          <a:ext cx="1166132" cy="853622"/>
        </a:xfrm>
        <a:prstGeom prst="rect">
          <a:avLst/>
        </a:prstGeom>
      </xdr:spPr>
    </xdr:pic>
    <xdr:clientData/>
  </xdr:twoCellAnchor>
  <xdr:twoCellAnchor editAs="oneCell">
    <xdr:from>
      <xdr:col>5</xdr:col>
      <xdr:colOff>220980</xdr:colOff>
      <xdr:row>0</xdr:row>
      <xdr:rowOff>0</xdr:rowOff>
    </xdr:from>
    <xdr:to>
      <xdr:col>8</xdr:col>
      <xdr:colOff>693637</xdr:colOff>
      <xdr:row>2</xdr:row>
      <xdr:rowOff>93345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9BA7C462-D9B8-4506-A3AF-5DA24F126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0630" y="0"/>
          <a:ext cx="1710907" cy="493395"/>
        </a:xfrm>
        <a:prstGeom prst="rect">
          <a:avLst/>
        </a:prstGeom>
      </xdr:spPr>
    </xdr:pic>
    <xdr:clientData/>
  </xdr:twoCellAnchor>
  <xdr:absoluteAnchor>
    <xdr:pos x="1104900" y="7988300"/>
    <xdr:ext cx="1016000" cy="408940"/>
    <xdr:pic>
      <xdr:nvPicPr>
        <xdr:cNvPr id="20" name="image10.jpeg">
          <a:extLst>
            <a:ext uri="{FF2B5EF4-FFF2-40B4-BE49-F238E27FC236}">
              <a16:creationId xmlns:a16="http://schemas.microsoft.com/office/drawing/2014/main" id="{749A8073-F4C0-4229-AF3A-C99862388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7988300"/>
          <a:ext cx="1016000" cy="408940"/>
        </a:xfrm>
        <a:prstGeom prst="rect">
          <a:avLst/>
        </a:prstGeom>
      </xdr:spPr>
    </xdr:pic>
    <xdr:clientData/>
  </xdr:absoluteAnchor>
  <xdr:absoluteAnchor>
    <xdr:pos x="1110615" y="9804400"/>
    <xdr:ext cx="1016000" cy="408940"/>
    <xdr:pic>
      <xdr:nvPicPr>
        <xdr:cNvPr id="21" name="image10.jpeg">
          <a:extLst>
            <a:ext uri="{FF2B5EF4-FFF2-40B4-BE49-F238E27FC236}">
              <a16:creationId xmlns:a16="http://schemas.microsoft.com/office/drawing/2014/main" id="{70AEDBF7-A41E-448F-8680-668E84492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615" y="9804400"/>
          <a:ext cx="1016000" cy="408940"/>
        </a:xfrm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36</xdr:row>
      <xdr:rowOff>85725</xdr:rowOff>
    </xdr:from>
    <xdr:to>
      <xdr:col>2</xdr:col>
      <xdr:colOff>1095375</xdr:colOff>
      <xdr:row>36</xdr:row>
      <xdr:rowOff>638138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DAC2C05-645F-40D1-AB9A-0E9A142D0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30079950"/>
          <a:ext cx="1000125" cy="552413"/>
        </a:xfrm>
        <a:prstGeom prst="rect">
          <a:avLst/>
        </a:prstGeom>
      </xdr:spPr>
    </xdr:pic>
    <xdr:clientData/>
  </xdr:twoCellAnchor>
  <xdr:twoCellAnchor editAs="oneCell">
    <xdr:from>
      <xdr:col>2</xdr:col>
      <xdr:colOff>95249</xdr:colOff>
      <xdr:row>37</xdr:row>
      <xdr:rowOff>85724</xdr:rowOff>
    </xdr:from>
    <xdr:to>
      <xdr:col>2</xdr:col>
      <xdr:colOff>1112686</xdr:colOff>
      <xdr:row>37</xdr:row>
      <xdr:rowOff>647699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FB4AA51-D447-4856-BF0C-E862B02CA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4" y="30794324"/>
          <a:ext cx="1017437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30</xdr:row>
      <xdr:rowOff>57150</xdr:rowOff>
    </xdr:from>
    <xdr:to>
      <xdr:col>2</xdr:col>
      <xdr:colOff>1118601</xdr:colOff>
      <xdr:row>30</xdr:row>
      <xdr:rowOff>638175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8BE0BB4-41FC-431E-AF28-3D245B77F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25869900"/>
          <a:ext cx="1051926" cy="5810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31</xdr:row>
      <xdr:rowOff>57151</xdr:rowOff>
    </xdr:from>
    <xdr:to>
      <xdr:col>2</xdr:col>
      <xdr:colOff>1101357</xdr:colOff>
      <xdr:row>31</xdr:row>
      <xdr:rowOff>628651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FF03408-D700-4CA9-9E5D-732AA662A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26603326"/>
          <a:ext cx="1034682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32</xdr:row>
      <xdr:rowOff>47624</xdr:rowOff>
    </xdr:from>
    <xdr:to>
      <xdr:col>2</xdr:col>
      <xdr:colOff>1093637</xdr:colOff>
      <xdr:row>32</xdr:row>
      <xdr:rowOff>609599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2B638B8-0EAA-4C60-BA83-11F3C1AE1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7425" y="27308174"/>
          <a:ext cx="1017437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33</xdr:row>
      <xdr:rowOff>57150</xdr:rowOff>
    </xdr:from>
    <xdr:to>
      <xdr:col>2</xdr:col>
      <xdr:colOff>1104900</xdr:colOff>
      <xdr:row>33</xdr:row>
      <xdr:rowOff>620085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3E49E17-FF3E-417F-9127-BDDF869FE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0" y="28013025"/>
          <a:ext cx="1019175" cy="56293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34</xdr:row>
      <xdr:rowOff>57151</xdr:rowOff>
    </xdr:from>
    <xdr:to>
      <xdr:col>2</xdr:col>
      <xdr:colOff>1104900</xdr:colOff>
      <xdr:row>34</xdr:row>
      <xdr:rowOff>614825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BC333C31-37F8-4875-A68A-2A8C9096A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28698826"/>
          <a:ext cx="1009650" cy="557674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35</xdr:row>
      <xdr:rowOff>57151</xdr:rowOff>
    </xdr:from>
    <xdr:to>
      <xdr:col>2</xdr:col>
      <xdr:colOff>1104900</xdr:colOff>
      <xdr:row>35</xdr:row>
      <xdr:rowOff>620086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49F9EB40-7066-440A-A0AF-74B9BA328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0" y="29384626"/>
          <a:ext cx="1019175" cy="562935"/>
        </a:xfrm>
        <a:prstGeom prst="rect">
          <a:avLst/>
        </a:prstGeom>
      </xdr:spPr>
    </xdr:pic>
    <xdr:clientData/>
  </xdr:twoCellAnchor>
  <xdr:twoCellAnchor editAs="oneCell">
    <xdr:from>
      <xdr:col>2</xdr:col>
      <xdr:colOff>57968</xdr:colOff>
      <xdr:row>12</xdr:row>
      <xdr:rowOff>62305</xdr:rowOff>
    </xdr:from>
    <xdr:to>
      <xdr:col>3</xdr:col>
      <xdr:colOff>25</xdr:colOff>
      <xdr:row>12</xdr:row>
      <xdr:rowOff>969085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DFBFD9B4-41BB-407F-81B2-259DCDD27B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1667"/>
        <a:stretch/>
      </xdr:blipFill>
      <xdr:spPr>
        <a:xfrm>
          <a:off x="2239193" y="8301430"/>
          <a:ext cx="1132682" cy="906780"/>
        </a:xfrm>
        <a:prstGeom prst="rect">
          <a:avLst/>
        </a:prstGeom>
      </xdr:spPr>
    </xdr:pic>
    <xdr:clientData/>
  </xdr:twoCellAnchor>
  <xdr:twoCellAnchor editAs="oneCell">
    <xdr:from>
      <xdr:col>6</xdr:col>
      <xdr:colOff>320040</xdr:colOff>
      <xdr:row>0</xdr:row>
      <xdr:rowOff>45720</xdr:rowOff>
    </xdr:from>
    <xdr:to>
      <xdr:col>9</xdr:col>
      <xdr:colOff>691786</xdr:colOff>
      <xdr:row>2</xdr:row>
      <xdr:rowOff>144780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75C47D07-8074-4065-AB0C-C4D4BE5B1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0140" y="45720"/>
          <a:ext cx="1686196" cy="499110"/>
        </a:xfrm>
        <a:prstGeom prst="rect">
          <a:avLst/>
        </a:prstGeom>
      </xdr:spPr>
    </xdr:pic>
    <xdr:clientData/>
  </xdr:twoCellAnchor>
  <xdr:twoCellAnchor editAs="oneCell">
    <xdr:from>
      <xdr:col>2</xdr:col>
      <xdr:colOff>113441</xdr:colOff>
      <xdr:row>8</xdr:row>
      <xdr:rowOff>74687</xdr:rowOff>
    </xdr:from>
    <xdr:to>
      <xdr:col>2</xdr:col>
      <xdr:colOff>1120599</xdr:colOff>
      <xdr:row>8</xdr:row>
      <xdr:rowOff>951573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FD29FE21-9783-4B88-9F29-EA8E7E29DA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172"/>
        <a:stretch/>
      </xdr:blipFill>
      <xdr:spPr>
        <a:xfrm>
          <a:off x="2294666" y="4189487"/>
          <a:ext cx="1007158" cy="876886"/>
        </a:xfrm>
        <a:prstGeom prst="rect">
          <a:avLst/>
        </a:prstGeom>
      </xdr:spPr>
    </xdr:pic>
    <xdr:clientData/>
  </xdr:twoCellAnchor>
  <xdr:twoCellAnchor editAs="oneCell">
    <xdr:from>
      <xdr:col>2</xdr:col>
      <xdr:colOff>104575</xdr:colOff>
      <xdr:row>10</xdr:row>
      <xdr:rowOff>41213</xdr:rowOff>
    </xdr:from>
    <xdr:to>
      <xdr:col>2</xdr:col>
      <xdr:colOff>1119940</xdr:colOff>
      <xdr:row>10</xdr:row>
      <xdr:rowOff>931467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88AC98B-C3B6-4953-B11B-08875F079D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530"/>
        <a:stretch/>
      </xdr:blipFill>
      <xdr:spPr>
        <a:xfrm>
          <a:off x="2285800" y="6299138"/>
          <a:ext cx="1015365" cy="890254"/>
        </a:xfrm>
        <a:prstGeom prst="rect">
          <a:avLst/>
        </a:prstGeom>
      </xdr:spPr>
    </xdr:pic>
    <xdr:clientData/>
  </xdr:twoCellAnchor>
  <xdr:twoCellAnchor editAs="oneCell">
    <xdr:from>
      <xdr:col>2</xdr:col>
      <xdr:colOff>37652</xdr:colOff>
      <xdr:row>11</xdr:row>
      <xdr:rowOff>25754</xdr:rowOff>
    </xdr:from>
    <xdr:to>
      <xdr:col>2</xdr:col>
      <xdr:colOff>1172867</xdr:colOff>
      <xdr:row>11</xdr:row>
      <xdr:rowOff>925488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DCAEF9F-4B6D-4EDA-9564-D881D4A1F5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706"/>
        <a:stretch/>
      </xdr:blipFill>
      <xdr:spPr>
        <a:xfrm>
          <a:off x="2218877" y="7255229"/>
          <a:ext cx="1135215" cy="899734"/>
        </a:xfrm>
        <a:prstGeom prst="rect">
          <a:avLst/>
        </a:prstGeom>
      </xdr:spPr>
    </xdr:pic>
    <xdr:clientData/>
  </xdr:twoCellAnchor>
  <xdr:twoCellAnchor editAs="oneCell">
    <xdr:from>
      <xdr:col>2</xdr:col>
      <xdr:colOff>55806</xdr:colOff>
      <xdr:row>12</xdr:row>
      <xdr:rowOff>48910</xdr:rowOff>
    </xdr:from>
    <xdr:to>
      <xdr:col>3</xdr:col>
      <xdr:colOff>2188</xdr:colOff>
      <xdr:row>12</xdr:row>
      <xdr:rowOff>993790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7FB0B6D7-AC92-42A1-B287-000160BAD8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137"/>
        <a:stretch/>
      </xdr:blipFill>
      <xdr:spPr>
        <a:xfrm>
          <a:off x="2237031" y="8288035"/>
          <a:ext cx="1137007" cy="944880"/>
        </a:xfrm>
        <a:prstGeom prst="rect">
          <a:avLst/>
        </a:prstGeom>
      </xdr:spPr>
    </xdr:pic>
    <xdr:clientData/>
  </xdr:twoCellAnchor>
  <xdr:twoCellAnchor editAs="oneCell">
    <xdr:from>
      <xdr:col>2</xdr:col>
      <xdr:colOff>38918</xdr:colOff>
      <xdr:row>13</xdr:row>
      <xdr:rowOff>33731</xdr:rowOff>
    </xdr:from>
    <xdr:to>
      <xdr:col>2</xdr:col>
      <xdr:colOff>1171600</xdr:colOff>
      <xdr:row>13</xdr:row>
      <xdr:rowOff>971551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DDA3C593-BC36-4BDA-BDA6-4ABBFE305B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1667" b="18088"/>
        <a:stretch/>
      </xdr:blipFill>
      <xdr:spPr>
        <a:xfrm>
          <a:off x="2220143" y="9301556"/>
          <a:ext cx="1132682" cy="937820"/>
        </a:xfrm>
        <a:prstGeom prst="rect">
          <a:avLst/>
        </a:prstGeom>
      </xdr:spPr>
    </xdr:pic>
    <xdr:clientData/>
  </xdr:twoCellAnchor>
  <xdr:oneCellAnchor>
    <xdr:from>
      <xdr:col>2</xdr:col>
      <xdr:colOff>51757</xdr:colOff>
      <xdr:row>9</xdr:row>
      <xdr:rowOff>96981</xdr:rowOff>
    </xdr:from>
    <xdr:ext cx="1082900" cy="873894"/>
    <xdr:pic>
      <xdr:nvPicPr>
        <xdr:cNvPr id="17" name="Рисунок 16">
          <a:extLst>
            <a:ext uri="{FF2B5EF4-FFF2-40B4-BE49-F238E27FC236}">
              <a16:creationId xmlns:a16="http://schemas.microsoft.com/office/drawing/2014/main" id="{D15AEFF6-ED3F-42C7-9FCA-642C910D3A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333"/>
        <a:stretch/>
      </xdr:blipFill>
      <xdr:spPr>
        <a:xfrm>
          <a:off x="2232982" y="5269056"/>
          <a:ext cx="1082900" cy="873894"/>
        </a:xfrm>
        <a:prstGeom prst="rect">
          <a:avLst/>
        </a:prstGeom>
      </xdr:spPr>
    </xdr:pic>
    <xdr:clientData/>
  </xdr:oneCellAnchor>
  <xdr:oneCellAnchor>
    <xdr:from>
      <xdr:col>2</xdr:col>
      <xdr:colOff>105008</xdr:colOff>
      <xdr:row>7</xdr:row>
      <xdr:rowOff>85641</xdr:rowOff>
    </xdr:from>
    <xdr:ext cx="1017379" cy="799624"/>
    <xdr:pic>
      <xdr:nvPicPr>
        <xdr:cNvPr id="18" name="Рисунок 17">
          <a:extLst>
            <a:ext uri="{FF2B5EF4-FFF2-40B4-BE49-F238E27FC236}">
              <a16:creationId xmlns:a16="http://schemas.microsoft.com/office/drawing/2014/main" id="{A3B92A76-460A-4E50-A949-7E63DA1F58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059" b="12860"/>
        <a:stretch/>
      </xdr:blipFill>
      <xdr:spPr>
        <a:xfrm>
          <a:off x="2286233" y="3228891"/>
          <a:ext cx="1017379" cy="799624"/>
        </a:xfrm>
        <a:prstGeom prst="rect">
          <a:avLst/>
        </a:prstGeom>
      </xdr:spPr>
    </xdr:pic>
    <xdr:clientData/>
  </xdr:oneCellAnchor>
  <xdr:twoCellAnchor editAs="oneCell">
    <xdr:from>
      <xdr:col>6</xdr:col>
      <xdr:colOff>320040</xdr:colOff>
      <xdr:row>0</xdr:row>
      <xdr:rowOff>45720</xdr:rowOff>
    </xdr:from>
    <xdr:to>
      <xdr:col>9</xdr:col>
      <xdr:colOff>691786</xdr:colOff>
      <xdr:row>2</xdr:row>
      <xdr:rowOff>144780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36280C28-8288-4D72-8319-4D40BAF4F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0140" y="45720"/>
          <a:ext cx="1686196" cy="499110"/>
        </a:xfrm>
        <a:prstGeom prst="rect">
          <a:avLst/>
        </a:prstGeom>
      </xdr:spPr>
    </xdr:pic>
    <xdr:clientData/>
  </xdr:twoCellAnchor>
  <xdr:twoCellAnchor editAs="oneCell">
    <xdr:from>
      <xdr:col>2</xdr:col>
      <xdr:colOff>100853</xdr:colOff>
      <xdr:row>6</xdr:row>
      <xdr:rowOff>100853</xdr:rowOff>
    </xdr:from>
    <xdr:to>
      <xdr:col>2</xdr:col>
      <xdr:colOff>1097168</xdr:colOff>
      <xdr:row>6</xdr:row>
      <xdr:rowOff>892202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9F8200C2-C9A5-4765-931B-680F67AFEE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804"/>
        <a:stretch/>
      </xdr:blipFill>
      <xdr:spPr>
        <a:xfrm>
          <a:off x="2282078" y="2291603"/>
          <a:ext cx="996315" cy="79134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14</xdr:row>
      <xdr:rowOff>57150</xdr:rowOff>
    </xdr:from>
    <xdr:to>
      <xdr:col>2</xdr:col>
      <xdr:colOff>1162049</xdr:colOff>
      <xdr:row>14</xdr:row>
      <xdr:rowOff>991005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2EC5068D-BE6E-4B36-AF45-00B389D0C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49" y="10372725"/>
          <a:ext cx="1114425" cy="93385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15</xdr:row>
      <xdr:rowOff>76200</xdr:rowOff>
    </xdr:from>
    <xdr:to>
      <xdr:col>2</xdr:col>
      <xdr:colOff>1152525</xdr:colOff>
      <xdr:row>15</xdr:row>
      <xdr:rowOff>969895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11EE81CE-BA07-48BA-8B46-E95855780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1439525"/>
          <a:ext cx="1104900" cy="89369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16</xdr:row>
      <xdr:rowOff>57150</xdr:rowOff>
    </xdr:from>
    <xdr:to>
      <xdr:col>2</xdr:col>
      <xdr:colOff>1143000</xdr:colOff>
      <xdr:row>16</xdr:row>
      <xdr:rowOff>957362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58DD4FA-6524-4507-BAC2-334621A7F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2468225"/>
          <a:ext cx="1095375" cy="900212"/>
        </a:xfrm>
        <a:prstGeom prst="rect">
          <a:avLst/>
        </a:prstGeom>
      </xdr:spPr>
    </xdr:pic>
    <xdr:clientData/>
  </xdr:twoCellAnchor>
  <xdr:twoCellAnchor editAs="oneCell">
    <xdr:from>
      <xdr:col>2</xdr:col>
      <xdr:colOff>57968</xdr:colOff>
      <xdr:row>12</xdr:row>
      <xdr:rowOff>62305</xdr:rowOff>
    </xdr:from>
    <xdr:to>
      <xdr:col>3</xdr:col>
      <xdr:colOff>25</xdr:colOff>
      <xdr:row>12</xdr:row>
      <xdr:rowOff>969085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7FF47B4D-0EF5-4DA3-A714-3BE659A86E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1667"/>
        <a:stretch/>
      </xdr:blipFill>
      <xdr:spPr>
        <a:xfrm>
          <a:off x="2239193" y="8301430"/>
          <a:ext cx="1132682" cy="906780"/>
        </a:xfrm>
        <a:prstGeom prst="rect">
          <a:avLst/>
        </a:prstGeom>
      </xdr:spPr>
    </xdr:pic>
    <xdr:clientData/>
  </xdr:twoCellAnchor>
  <xdr:twoCellAnchor editAs="oneCell">
    <xdr:from>
      <xdr:col>6</xdr:col>
      <xdr:colOff>320040</xdr:colOff>
      <xdr:row>0</xdr:row>
      <xdr:rowOff>45720</xdr:rowOff>
    </xdr:from>
    <xdr:to>
      <xdr:col>9</xdr:col>
      <xdr:colOff>691786</xdr:colOff>
      <xdr:row>2</xdr:row>
      <xdr:rowOff>144780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C8748A6E-E5A0-4FAD-907E-A680CBF1C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0140" y="45720"/>
          <a:ext cx="1686196" cy="499110"/>
        </a:xfrm>
        <a:prstGeom prst="rect">
          <a:avLst/>
        </a:prstGeom>
      </xdr:spPr>
    </xdr:pic>
    <xdr:clientData/>
  </xdr:twoCellAnchor>
  <xdr:twoCellAnchor editAs="oneCell">
    <xdr:from>
      <xdr:col>2</xdr:col>
      <xdr:colOff>55806</xdr:colOff>
      <xdr:row>12</xdr:row>
      <xdr:rowOff>48910</xdr:rowOff>
    </xdr:from>
    <xdr:to>
      <xdr:col>3</xdr:col>
      <xdr:colOff>2188</xdr:colOff>
      <xdr:row>12</xdr:row>
      <xdr:rowOff>993790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19A6EFBA-54D3-4F05-91D1-961960C7BA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137"/>
        <a:stretch/>
      </xdr:blipFill>
      <xdr:spPr>
        <a:xfrm>
          <a:off x="2237031" y="8288035"/>
          <a:ext cx="1137007" cy="944880"/>
        </a:xfrm>
        <a:prstGeom prst="rect">
          <a:avLst/>
        </a:prstGeom>
      </xdr:spPr>
    </xdr:pic>
    <xdr:clientData/>
  </xdr:twoCellAnchor>
  <xdr:twoCellAnchor editAs="oneCell">
    <xdr:from>
      <xdr:col>6</xdr:col>
      <xdr:colOff>320040</xdr:colOff>
      <xdr:row>0</xdr:row>
      <xdr:rowOff>45720</xdr:rowOff>
    </xdr:from>
    <xdr:to>
      <xdr:col>9</xdr:col>
      <xdr:colOff>691786</xdr:colOff>
      <xdr:row>2</xdr:row>
      <xdr:rowOff>144780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DABE53AC-0786-49B3-9661-705DEF91E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0140" y="45720"/>
          <a:ext cx="1686196" cy="49911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21</xdr:row>
      <xdr:rowOff>66675</xdr:rowOff>
    </xdr:from>
    <xdr:to>
      <xdr:col>2</xdr:col>
      <xdr:colOff>1161158</xdr:colOff>
      <xdr:row>21</xdr:row>
      <xdr:rowOff>981075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FC3F83DD-0C1C-445E-9BD1-E8619E05B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1" y="17726025"/>
          <a:ext cx="1113532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22</xdr:row>
      <xdr:rowOff>76200</xdr:rowOff>
    </xdr:from>
    <xdr:to>
      <xdr:col>2</xdr:col>
      <xdr:colOff>1137302</xdr:colOff>
      <xdr:row>22</xdr:row>
      <xdr:rowOff>742950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204AE61E-A32C-4093-BD51-E385D08F2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8783300"/>
          <a:ext cx="1042052" cy="6667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23</xdr:row>
      <xdr:rowOff>66675</xdr:rowOff>
    </xdr:from>
    <xdr:to>
      <xdr:col>2</xdr:col>
      <xdr:colOff>1136398</xdr:colOff>
      <xdr:row>23</xdr:row>
      <xdr:rowOff>723900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FBF34288-6854-4B0C-8322-22426D381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9573875"/>
          <a:ext cx="1041148" cy="6572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24</xdr:row>
      <xdr:rowOff>43996</xdr:rowOff>
    </xdr:from>
    <xdr:to>
      <xdr:col>2</xdr:col>
      <xdr:colOff>1143000</xdr:colOff>
      <xdr:row>24</xdr:row>
      <xdr:rowOff>728471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DFD39018-8DFD-46DD-AA1E-0B27B8BF1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20332246"/>
          <a:ext cx="1076325" cy="68447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25</xdr:row>
      <xdr:rowOff>38100</xdr:rowOff>
    </xdr:from>
    <xdr:to>
      <xdr:col>2</xdr:col>
      <xdr:colOff>1123950</xdr:colOff>
      <xdr:row>25</xdr:row>
      <xdr:rowOff>844436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D5F9E629-CA47-406C-9C13-70B6108DB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21097875"/>
          <a:ext cx="1085850" cy="806336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18</xdr:row>
      <xdr:rowOff>72789</xdr:rowOff>
    </xdr:from>
    <xdr:to>
      <xdr:col>2</xdr:col>
      <xdr:colOff>1144353</xdr:colOff>
      <xdr:row>18</xdr:row>
      <xdr:rowOff>876300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726E1CD3-B84D-4E1A-8884-9A9865725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8375" y="14665089"/>
          <a:ext cx="1087203" cy="803511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20</xdr:row>
      <xdr:rowOff>66675</xdr:rowOff>
    </xdr:from>
    <xdr:to>
      <xdr:col>2</xdr:col>
      <xdr:colOff>1164301</xdr:colOff>
      <xdr:row>20</xdr:row>
      <xdr:rowOff>1000125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DD02C873-875D-46B2-A980-15EA52802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6678275"/>
          <a:ext cx="1116676" cy="93345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19</xdr:row>
      <xdr:rowOff>57150</xdr:rowOff>
    </xdr:from>
    <xdr:to>
      <xdr:col>2</xdr:col>
      <xdr:colOff>1146023</xdr:colOff>
      <xdr:row>19</xdr:row>
      <xdr:rowOff>962025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A7AB9414-08CD-4925-BBC3-FDBB46967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5621000"/>
          <a:ext cx="1098398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27</xdr:row>
      <xdr:rowOff>85725</xdr:rowOff>
    </xdr:from>
    <xdr:to>
      <xdr:col>2</xdr:col>
      <xdr:colOff>1146410</xdr:colOff>
      <xdr:row>27</xdr:row>
      <xdr:rowOff>781050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3DA90E62-9FAC-4329-845E-2F0EBD905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22860000"/>
          <a:ext cx="1098785" cy="695325"/>
        </a:xfrm>
        <a:prstGeom prst="rect">
          <a:avLst/>
        </a:prstGeom>
      </xdr:spPr>
    </xdr:pic>
    <xdr:clientData/>
  </xdr:twoCellAnchor>
  <xdr:twoCellAnchor editAs="oneCell">
    <xdr:from>
      <xdr:col>2</xdr:col>
      <xdr:colOff>60513</xdr:colOff>
      <xdr:row>38</xdr:row>
      <xdr:rowOff>104775</xdr:rowOff>
    </xdr:from>
    <xdr:to>
      <xdr:col>2</xdr:col>
      <xdr:colOff>1147483</xdr:colOff>
      <xdr:row>38</xdr:row>
      <xdr:rowOff>631452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46BE96E3-84E8-443C-9714-0346072CC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738" y="31518225"/>
          <a:ext cx="1086970" cy="526677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39</xdr:row>
      <xdr:rowOff>82364</xdr:rowOff>
    </xdr:from>
    <xdr:to>
      <xdr:col>2</xdr:col>
      <xdr:colOff>1157149</xdr:colOff>
      <xdr:row>39</xdr:row>
      <xdr:rowOff>676276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195313F6-3DFB-49AE-BF50-7A8D5AAB6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32257814"/>
          <a:ext cx="1119049" cy="593912"/>
        </a:xfrm>
        <a:prstGeom prst="rect">
          <a:avLst/>
        </a:prstGeom>
      </xdr:spPr>
    </xdr:pic>
    <xdr:clientData/>
  </xdr:twoCellAnchor>
  <xdr:twoCellAnchor editAs="oneCell">
    <xdr:from>
      <xdr:col>2</xdr:col>
      <xdr:colOff>94131</xdr:colOff>
      <xdr:row>40</xdr:row>
      <xdr:rowOff>31608</xdr:rowOff>
    </xdr:from>
    <xdr:to>
      <xdr:col>2</xdr:col>
      <xdr:colOff>1136278</xdr:colOff>
      <xdr:row>40</xdr:row>
      <xdr:rowOff>665070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CA9F0C61-F335-40EA-AAD6-FA245AE94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5356" y="32969058"/>
          <a:ext cx="1042147" cy="633462"/>
        </a:xfrm>
        <a:prstGeom prst="rect">
          <a:avLst/>
        </a:prstGeom>
      </xdr:spPr>
    </xdr:pic>
    <xdr:clientData/>
  </xdr:twoCellAnchor>
  <xdr:twoCellAnchor editAs="oneCell">
    <xdr:from>
      <xdr:col>2</xdr:col>
      <xdr:colOff>71718</xdr:colOff>
      <xdr:row>41</xdr:row>
      <xdr:rowOff>26333</xdr:rowOff>
    </xdr:from>
    <xdr:to>
      <xdr:col>2</xdr:col>
      <xdr:colOff>1130541</xdr:colOff>
      <xdr:row>41</xdr:row>
      <xdr:rowOff>665068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3F6E4B59-2D91-488A-B85B-7D431B642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2943" y="33725783"/>
          <a:ext cx="1058823" cy="638735"/>
        </a:xfrm>
        <a:prstGeom prst="rect">
          <a:avLst/>
        </a:prstGeom>
      </xdr:spPr>
    </xdr:pic>
    <xdr:clientData/>
  </xdr:twoCellAnchor>
  <xdr:twoCellAnchor editAs="oneCell">
    <xdr:from>
      <xdr:col>2</xdr:col>
      <xdr:colOff>42583</xdr:colOff>
      <xdr:row>42</xdr:row>
      <xdr:rowOff>65555</xdr:rowOff>
    </xdr:from>
    <xdr:to>
      <xdr:col>2</xdr:col>
      <xdr:colOff>1150135</xdr:colOff>
      <xdr:row>42</xdr:row>
      <xdr:rowOff>656105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E602C990-90DB-4073-9DA8-6203F6DB6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3808" y="34527005"/>
          <a:ext cx="1107552" cy="590550"/>
        </a:xfrm>
        <a:prstGeom prst="rect">
          <a:avLst/>
        </a:prstGeom>
      </xdr:spPr>
    </xdr:pic>
    <xdr:clientData/>
  </xdr:twoCellAnchor>
  <xdr:twoCellAnchor editAs="oneCell">
    <xdr:from>
      <xdr:col>2</xdr:col>
      <xdr:colOff>50748</xdr:colOff>
      <xdr:row>43</xdr:row>
      <xdr:rowOff>58751</xdr:rowOff>
    </xdr:from>
    <xdr:to>
      <xdr:col>2</xdr:col>
      <xdr:colOff>1152778</xdr:colOff>
      <xdr:row>43</xdr:row>
      <xdr:rowOff>650662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40269AD8-FFE9-4407-8114-96C9E8121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1973" y="35282201"/>
          <a:ext cx="1102030" cy="591911"/>
        </a:xfrm>
        <a:prstGeom prst="rect">
          <a:avLst/>
        </a:prstGeom>
      </xdr:spPr>
    </xdr:pic>
    <xdr:clientData/>
  </xdr:twoCellAnchor>
  <xdr:twoCellAnchor editAs="oneCell">
    <xdr:from>
      <xdr:col>2</xdr:col>
      <xdr:colOff>53468</xdr:colOff>
      <xdr:row>44</xdr:row>
      <xdr:rowOff>46504</xdr:rowOff>
    </xdr:from>
    <xdr:to>
      <xdr:col>2</xdr:col>
      <xdr:colOff>1156028</xdr:colOff>
      <xdr:row>44</xdr:row>
      <xdr:rowOff>639776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8F53AD2D-A3A1-4ED0-8B3C-12E2A2AC2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4693" y="36031954"/>
          <a:ext cx="1102560" cy="593272"/>
        </a:xfrm>
        <a:prstGeom prst="rect">
          <a:avLst/>
        </a:prstGeom>
      </xdr:spPr>
    </xdr:pic>
    <xdr:clientData/>
  </xdr:twoCellAnchor>
  <xdr:twoCellAnchor editAs="oneCell">
    <xdr:from>
      <xdr:col>2</xdr:col>
      <xdr:colOff>75239</xdr:colOff>
      <xdr:row>45</xdr:row>
      <xdr:rowOff>68275</xdr:rowOff>
    </xdr:from>
    <xdr:to>
      <xdr:col>2</xdr:col>
      <xdr:colOff>1159539</xdr:colOff>
      <xdr:row>45</xdr:row>
      <xdr:rowOff>650662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75F4281F-1836-4891-A089-6DFF24664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6464" y="36815725"/>
          <a:ext cx="1084300" cy="582387"/>
        </a:xfrm>
        <a:prstGeom prst="rect">
          <a:avLst/>
        </a:prstGeom>
      </xdr:spPr>
    </xdr:pic>
    <xdr:clientData/>
  </xdr:twoCellAnchor>
  <xdr:twoCellAnchor editAs="oneCell">
    <xdr:from>
      <xdr:col>2</xdr:col>
      <xdr:colOff>28889</xdr:colOff>
      <xdr:row>52</xdr:row>
      <xdr:rowOff>148876</xdr:rowOff>
    </xdr:from>
    <xdr:to>
      <xdr:col>2</xdr:col>
      <xdr:colOff>1171447</xdr:colOff>
      <xdr:row>52</xdr:row>
      <xdr:rowOff>641560</xdr:rowOff>
    </xdr:to>
    <xdr:pic>
      <xdr:nvPicPr>
        <xdr:cNvPr id="45" name="image25.jpeg">
          <a:extLst>
            <a:ext uri="{FF2B5EF4-FFF2-40B4-BE49-F238E27FC236}">
              <a16:creationId xmlns:a16="http://schemas.microsoft.com/office/drawing/2014/main" id="{E068D290-D1C8-4D58-9102-19D7A4D51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0114" y="42230326"/>
          <a:ext cx="1142558" cy="492684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54</xdr:row>
      <xdr:rowOff>110702</xdr:rowOff>
    </xdr:from>
    <xdr:to>
      <xdr:col>2</xdr:col>
      <xdr:colOff>1181287</xdr:colOff>
      <xdr:row>54</xdr:row>
      <xdr:rowOff>662673</xdr:rowOff>
    </xdr:to>
    <xdr:pic>
      <xdr:nvPicPr>
        <xdr:cNvPr id="46" name="image27.jpeg">
          <a:extLst>
            <a:ext uri="{FF2B5EF4-FFF2-40B4-BE49-F238E27FC236}">
              <a16:creationId xmlns:a16="http://schemas.microsoft.com/office/drawing/2014/main" id="{2691310A-CB5A-402B-829D-2B33B5854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43716152"/>
          <a:ext cx="1162237" cy="551971"/>
        </a:xfrm>
        <a:prstGeom prst="rect">
          <a:avLst/>
        </a:prstGeom>
      </xdr:spPr>
    </xdr:pic>
    <xdr:clientData/>
  </xdr:twoCellAnchor>
  <xdr:twoCellAnchor editAs="oneCell">
    <xdr:from>
      <xdr:col>2</xdr:col>
      <xdr:colOff>30200</xdr:colOff>
      <xdr:row>51</xdr:row>
      <xdr:rowOff>112486</xdr:rowOff>
    </xdr:from>
    <xdr:to>
      <xdr:col>2</xdr:col>
      <xdr:colOff>1170136</xdr:colOff>
      <xdr:row>51</xdr:row>
      <xdr:rowOff>653582</xdr:rowOff>
    </xdr:to>
    <xdr:pic>
      <xdr:nvPicPr>
        <xdr:cNvPr id="47" name="image24.jpeg">
          <a:extLst>
            <a:ext uri="{FF2B5EF4-FFF2-40B4-BE49-F238E27FC236}">
              <a16:creationId xmlns:a16="http://schemas.microsoft.com/office/drawing/2014/main" id="{CF23178A-E247-4754-98A4-A0B2BA740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1425" y="41431936"/>
          <a:ext cx="1139936" cy="541096"/>
        </a:xfrm>
        <a:prstGeom prst="rect">
          <a:avLst/>
        </a:prstGeom>
      </xdr:spPr>
    </xdr:pic>
    <xdr:clientData/>
  </xdr:twoCellAnchor>
  <xdr:twoCellAnchor editAs="oneCell">
    <xdr:from>
      <xdr:col>2</xdr:col>
      <xdr:colOff>29007</xdr:colOff>
      <xdr:row>53</xdr:row>
      <xdr:rowOff>155738</xdr:rowOff>
    </xdr:from>
    <xdr:to>
      <xdr:col>2</xdr:col>
      <xdr:colOff>1171330</xdr:colOff>
      <xdr:row>53</xdr:row>
      <xdr:rowOff>664857</xdr:rowOff>
    </xdr:to>
    <xdr:pic>
      <xdr:nvPicPr>
        <xdr:cNvPr id="48" name="image26.jpeg">
          <a:extLst>
            <a:ext uri="{FF2B5EF4-FFF2-40B4-BE49-F238E27FC236}">
              <a16:creationId xmlns:a16="http://schemas.microsoft.com/office/drawing/2014/main" id="{9CC6F8F5-F4BE-4079-9112-7BCB4643E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0232" y="42999188"/>
          <a:ext cx="1142323" cy="509119"/>
        </a:xfrm>
        <a:prstGeom prst="rect">
          <a:avLst/>
        </a:prstGeom>
      </xdr:spPr>
    </xdr:pic>
    <xdr:clientData/>
  </xdr:twoCellAnchor>
  <xdr:twoCellAnchor editAs="oneCell">
    <xdr:from>
      <xdr:col>2</xdr:col>
      <xdr:colOff>79863</xdr:colOff>
      <xdr:row>47</xdr:row>
      <xdr:rowOff>66675</xdr:rowOff>
    </xdr:from>
    <xdr:to>
      <xdr:col>2</xdr:col>
      <xdr:colOff>1095491</xdr:colOff>
      <xdr:row>47</xdr:row>
      <xdr:rowOff>705410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C003B970-143D-43CE-83BF-9AAD55EF7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1088" y="38338125"/>
          <a:ext cx="1015628" cy="638735"/>
        </a:xfrm>
        <a:prstGeom prst="rect">
          <a:avLst/>
        </a:prstGeom>
      </xdr:spPr>
    </xdr:pic>
    <xdr:clientData/>
  </xdr:twoCellAnchor>
  <xdr:twoCellAnchor editAs="oneCell">
    <xdr:from>
      <xdr:col>2</xdr:col>
      <xdr:colOff>91070</xdr:colOff>
      <xdr:row>48</xdr:row>
      <xdr:rowOff>55470</xdr:rowOff>
    </xdr:from>
    <xdr:to>
      <xdr:col>2</xdr:col>
      <xdr:colOff>1110805</xdr:colOff>
      <xdr:row>48</xdr:row>
      <xdr:rowOff>695792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20581BD1-074F-4E48-B8F8-875EAC665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2295" y="39088920"/>
          <a:ext cx="1019735" cy="640322"/>
        </a:xfrm>
        <a:prstGeom prst="rect">
          <a:avLst/>
        </a:prstGeom>
      </xdr:spPr>
    </xdr:pic>
    <xdr:clientData/>
  </xdr:twoCellAnchor>
  <xdr:twoCellAnchor editAs="oneCell">
    <xdr:from>
      <xdr:col>2</xdr:col>
      <xdr:colOff>91069</xdr:colOff>
      <xdr:row>49</xdr:row>
      <xdr:rowOff>44264</xdr:rowOff>
    </xdr:from>
    <xdr:to>
      <xdr:col>2</xdr:col>
      <xdr:colOff>1133216</xdr:colOff>
      <xdr:row>49</xdr:row>
      <xdr:rowOff>701712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2844CBE-8792-42FB-A5C1-96B1FABE1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2294" y="39839714"/>
          <a:ext cx="1042147" cy="657448"/>
        </a:xfrm>
        <a:prstGeom prst="rect">
          <a:avLst/>
        </a:prstGeom>
      </xdr:spPr>
    </xdr:pic>
    <xdr:clientData/>
  </xdr:twoCellAnchor>
  <xdr:twoCellAnchor editAs="oneCell">
    <xdr:from>
      <xdr:col>2</xdr:col>
      <xdr:colOff>102275</xdr:colOff>
      <xdr:row>50</xdr:row>
      <xdr:rowOff>55471</xdr:rowOff>
    </xdr:from>
    <xdr:to>
      <xdr:col>2</xdr:col>
      <xdr:colOff>1133216</xdr:colOff>
      <xdr:row>50</xdr:row>
      <xdr:rowOff>702829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62D295B1-BD66-42AA-8145-108844B47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3500" y="40612921"/>
          <a:ext cx="1030941" cy="6473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23D4-5FB2-4AF0-BF4C-AA585CCA7CF8}">
  <sheetPr>
    <pageSetUpPr fitToPage="1"/>
  </sheetPr>
  <dimension ref="A2:N30"/>
  <sheetViews>
    <sheetView tabSelected="1" view="pageBreakPreview" topLeftCell="A4" zoomScale="70" zoomScaleNormal="100" zoomScaleSheetLayoutView="70" workbookViewId="0">
      <selection activeCell="N12" sqref="N12"/>
    </sheetView>
  </sheetViews>
  <sheetFormatPr defaultColWidth="8.75" defaultRowHeight="56.45" customHeight="1" x14ac:dyDescent="0.25"/>
  <cols>
    <col min="1" max="1" width="12.25" style="24" customWidth="1"/>
    <col min="2" max="2" width="17.625" style="24" customWidth="1"/>
    <col min="3" max="3" width="17.75" style="24" customWidth="1"/>
    <col min="4" max="4" width="11.125" style="24" bestFit="1" customWidth="1"/>
    <col min="5" max="5" width="5.75" style="24" bestFit="1" customWidth="1"/>
    <col min="6" max="6" width="4.75" style="24" bestFit="1" customWidth="1"/>
    <col min="7" max="7" width="5.25" style="24" bestFit="1" customWidth="1"/>
    <col min="8" max="8" width="8" style="24" bestFit="1" customWidth="1"/>
    <col min="9" max="9" width="8.5" style="24" bestFit="1" customWidth="1"/>
    <col min="10" max="10" width="6.125" style="24" bestFit="1" customWidth="1"/>
    <col min="11" max="11" width="11.5" style="147" customWidth="1"/>
    <col min="12" max="14" width="11" style="24" bestFit="1" customWidth="1"/>
    <col min="15" max="16384" width="8.75" style="24"/>
  </cols>
  <sheetData>
    <row r="2" spans="1:14" ht="15.75" x14ac:dyDescent="0.25"/>
    <row r="3" spans="1:14" s="80" customFormat="1" ht="18.75" x14ac:dyDescent="0.25">
      <c r="A3" s="92" t="s">
        <v>449</v>
      </c>
      <c r="K3" s="148"/>
    </row>
    <row r="4" spans="1:14" ht="15.75" x14ac:dyDescent="0.25"/>
    <row r="5" spans="1:14" ht="51" x14ac:dyDescent="0.25">
      <c r="A5" s="35" t="s">
        <v>179</v>
      </c>
      <c r="B5" s="35" t="s">
        <v>177</v>
      </c>
      <c r="C5" s="35" t="s">
        <v>178</v>
      </c>
      <c r="D5" s="35" t="s">
        <v>213</v>
      </c>
      <c r="E5" s="35" t="s">
        <v>313</v>
      </c>
      <c r="F5" s="35" t="s">
        <v>215</v>
      </c>
      <c r="G5" s="35" t="s">
        <v>216</v>
      </c>
      <c r="H5" s="35" t="s">
        <v>312</v>
      </c>
      <c r="I5" s="36" t="s">
        <v>311</v>
      </c>
      <c r="J5" s="35" t="s">
        <v>310</v>
      </c>
      <c r="K5" s="144" t="s">
        <v>309</v>
      </c>
      <c r="L5" s="36" t="s">
        <v>314</v>
      </c>
      <c r="M5" s="36" t="s">
        <v>315</v>
      </c>
      <c r="N5" s="36" t="s">
        <v>316</v>
      </c>
    </row>
    <row r="6" spans="1:14" ht="52.5" customHeight="1" x14ac:dyDescent="0.25">
      <c r="A6" s="153" t="s">
        <v>308</v>
      </c>
      <c r="B6" s="88" t="s">
        <v>439</v>
      </c>
      <c r="C6" s="87"/>
      <c r="D6" s="86" t="s">
        <v>307</v>
      </c>
      <c r="E6" s="85">
        <v>64</v>
      </c>
      <c r="F6" s="85">
        <v>63</v>
      </c>
      <c r="G6" s="91">
        <v>0.98399999999999999</v>
      </c>
      <c r="H6" s="85">
        <v>4224</v>
      </c>
      <c r="I6" s="84">
        <f>J6/E6</f>
        <v>0.26406249999999998</v>
      </c>
      <c r="J6" s="84">
        <v>16.899999999999999</v>
      </c>
      <c r="K6" s="145">
        <v>4195</v>
      </c>
      <c r="L6" s="146">
        <f>K6*0.75</f>
        <v>3146.25</v>
      </c>
      <c r="M6" s="146">
        <f>K6*0.73</f>
        <v>3062.35</v>
      </c>
      <c r="N6" s="146">
        <f>K6*0.7</f>
        <v>2936.5</v>
      </c>
    </row>
    <row r="7" spans="1:14" ht="50.25" customHeight="1" x14ac:dyDescent="0.25">
      <c r="A7" s="154"/>
      <c r="B7" s="88" t="s">
        <v>440</v>
      </c>
      <c r="C7" s="87"/>
      <c r="D7" s="86" t="s">
        <v>307</v>
      </c>
      <c r="E7" s="85">
        <v>64</v>
      </c>
      <c r="F7" s="85">
        <v>63</v>
      </c>
      <c r="G7" s="91">
        <v>0.98399999999999999</v>
      </c>
      <c r="H7" s="85">
        <v>4224</v>
      </c>
      <c r="I7" s="84">
        <f>J7/E7</f>
        <v>0.26406249999999998</v>
      </c>
      <c r="J7" s="84">
        <v>16.899999999999999</v>
      </c>
      <c r="K7" s="145">
        <v>4195</v>
      </c>
      <c r="L7" s="146">
        <f t="shared" ref="L7:L25" si="0">K7*0.75</f>
        <v>3146.25</v>
      </c>
      <c r="M7" s="146">
        <f t="shared" ref="M7:M25" si="1">K7*0.73</f>
        <v>3062.35</v>
      </c>
      <c r="N7" s="146">
        <f t="shared" ref="N7:N25" si="2">K7*0.7</f>
        <v>2936.5</v>
      </c>
    </row>
    <row r="8" spans="1:14" ht="51" customHeight="1" x14ac:dyDescent="0.25">
      <c r="A8" s="154"/>
      <c r="B8" s="88" t="s">
        <v>441</v>
      </c>
      <c r="C8" s="87"/>
      <c r="D8" s="86" t="s">
        <v>307</v>
      </c>
      <c r="E8" s="85">
        <v>64</v>
      </c>
      <c r="F8" s="85">
        <v>63</v>
      </c>
      <c r="G8" s="91">
        <v>0.98399999999999999</v>
      </c>
      <c r="H8" s="85">
        <v>4224</v>
      </c>
      <c r="I8" s="84">
        <f>J8/E8</f>
        <v>0.26406249999999998</v>
      </c>
      <c r="J8" s="84">
        <v>16.899999999999999</v>
      </c>
      <c r="K8" s="145">
        <v>4195</v>
      </c>
      <c r="L8" s="146">
        <f t="shared" si="0"/>
        <v>3146.25</v>
      </c>
      <c r="M8" s="146">
        <f t="shared" si="1"/>
        <v>3062.35</v>
      </c>
      <c r="N8" s="146">
        <f t="shared" si="2"/>
        <v>2936.5</v>
      </c>
    </row>
    <row r="9" spans="1:14" ht="51.75" customHeight="1" x14ac:dyDescent="0.25">
      <c r="A9" s="154"/>
      <c r="B9" s="88" t="s">
        <v>442</v>
      </c>
      <c r="C9" s="87"/>
      <c r="D9" s="89" t="s">
        <v>296</v>
      </c>
      <c r="E9" s="85">
        <v>48</v>
      </c>
      <c r="F9" s="85">
        <v>48</v>
      </c>
      <c r="G9" s="84">
        <v>1</v>
      </c>
      <c r="H9" s="85">
        <v>3072</v>
      </c>
      <c r="I9" s="84">
        <f>J9/E9</f>
        <v>0.36458333333333331</v>
      </c>
      <c r="J9" s="84">
        <v>17.5</v>
      </c>
      <c r="K9" s="145">
        <v>4195</v>
      </c>
      <c r="L9" s="146">
        <f t="shared" si="0"/>
        <v>3146.25</v>
      </c>
      <c r="M9" s="146">
        <f t="shared" si="1"/>
        <v>3062.35</v>
      </c>
      <c r="N9" s="146">
        <f t="shared" si="2"/>
        <v>2936.5</v>
      </c>
    </row>
    <row r="10" spans="1:14" ht="48" customHeight="1" x14ac:dyDescent="0.25">
      <c r="A10" s="155" t="s">
        <v>295</v>
      </c>
      <c r="B10" s="88" t="s">
        <v>443</v>
      </c>
      <c r="C10" s="87"/>
      <c r="D10" s="113" t="s">
        <v>294</v>
      </c>
      <c r="E10" s="85">
        <v>48</v>
      </c>
      <c r="F10" s="85">
        <v>46</v>
      </c>
      <c r="G10" s="84">
        <v>0.96</v>
      </c>
      <c r="H10" s="85">
        <v>2944</v>
      </c>
      <c r="I10" s="84">
        <f t="shared" ref="I10:I12" si="3">J10/E10</f>
        <v>0.36749999999999999</v>
      </c>
      <c r="J10" s="84">
        <v>17.64</v>
      </c>
      <c r="K10" s="145">
        <v>2750</v>
      </c>
      <c r="L10" s="146">
        <f t="shared" si="0"/>
        <v>2062.5</v>
      </c>
      <c r="M10" s="146">
        <f t="shared" si="1"/>
        <v>2007.5</v>
      </c>
      <c r="N10" s="146">
        <f t="shared" si="2"/>
        <v>1924.9999999999998</v>
      </c>
    </row>
    <row r="11" spans="1:14" ht="49.5" customHeight="1" x14ac:dyDescent="0.25">
      <c r="A11" s="155"/>
      <c r="B11" s="88" t="s">
        <v>444</v>
      </c>
      <c r="C11" s="87"/>
      <c r="D11" s="113" t="s">
        <v>294</v>
      </c>
      <c r="E11" s="85">
        <v>48</v>
      </c>
      <c r="F11" s="85">
        <v>46</v>
      </c>
      <c r="G11" s="84">
        <v>0.96</v>
      </c>
      <c r="H11" s="85">
        <v>2944</v>
      </c>
      <c r="I11" s="84">
        <f t="shared" si="3"/>
        <v>0.36749999999999999</v>
      </c>
      <c r="J11" s="84">
        <v>17.64</v>
      </c>
      <c r="K11" s="145">
        <v>2750</v>
      </c>
      <c r="L11" s="146">
        <f t="shared" si="0"/>
        <v>2062.5</v>
      </c>
      <c r="M11" s="146">
        <f t="shared" si="1"/>
        <v>2007.5</v>
      </c>
      <c r="N11" s="146">
        <f t="shared" si="2"/>
        <v>1924.9999999999998</v>
      </c>
    </row>
    <row r="12" spans="1:14" ht="56.25" customHeight="1" x14ac:dyDescent="0.25">
      <c r="A12" s="155"/>
      <c r="B12" s="88" t="s">
        <v>445</v>
      </c>
      <c r="C12" s="87"/>
      <c r="D12" s="113" t="s">
        <v>294</v>
      </c>
      <c r="E12" s="85">
        <v>48</v>
      </c>
      <c r="F12" s="85">
        <v>46</v>
      </c>
      <c r="G12" s="84">
        <v>0.96</v>
      </c>
      <c r="H12" s="85">
        <v>2944</v>
      </c>
      <c r="I12" s="84">
        <f t="shared" si="3"/>
        <v>0.36749999999999999</v>
      </c>
      <c r="J12" s="84">
        <v>17.64</v>
      </c>
      <c r="K12" s="145">
        <v>2750</v>
      </c>
      <c r="L12" s="146">
        <f t="shared" si="0"/>
        <v>2062.5</v>
      </c>
      <c r="M12" s="146">
        <f t="shared" si="1"/>
        <v>2007.5</v>
      </c>
      <c r="N12" s="146">
        <f t="shared" si="2"/>
        <v>1924.9999999999998</v>
      </c>
    </row>
    <row r="13" spans="1:14" ht="51" customHeight="1" x14ac:dyDescent="0.25">
      <c r="A13" s="153" t="s">
        <v>306</v>
      </c>
      <c r="B13" s="88" t="s">
        <v>305</v>
      </c>
      <c r="C13" s="87"/>
      <c r="D13" s="89" t="s">
        <v>296</v>
      </c>
      <c r="E13" s="85">
        <v>48</v>
      </c>
      <c r="F13" s="85">
        <v>48</v>
      </c>
      <c r="G13" s="84">
        <v>1</v>
      </c>
      <c r="H13" s="85">
        <v>3072</v>
      </c>
      <c r="I13" s="84">
        <f t="shared" ref="I13:I20" si="4">J13/E13</f>
        <v>0.36458333333333331</v>
      </c>
      <c r="J13" s="84">
        <v>17.5</v>
      </c>
      <c r="K13" s="145">
        <v>4550</v>
      </c>
      <c r="L13" s="146">
        <f t="shared" si="0"/>
        <v>3412.5</v>
      </c>
      <c r="M13" s="146">
        <f t="shared" si="1"/>
        <v>3321.5</v>
      </c>
      <c r="N13" s="146">
        <f t="shared" si="2"/>
        <v>3185</v>
      </c>
    </row>
    <row r="14" spans="1:14" ht="49.5" customHeight="1" x14ac:dyDescent="0.25">
      <c r="A14" s="154"/>
      <c r="B14" s="88" t="s">
        <v>304</v>
      </c>
      <c r="C14" s="87"/>
      <c r="D14" s="89" t="s">
        <v>296</v>
      </c>
      <c r="E14" s="85">
        <v>48</v>
      </c>
      <c r="F14" s="85">
        <v>48</v>
      </c>
      <c r="G14" s="84">
        <v>1</v>
      </c>
      <c r="H14" s="85">
        <v>3072</v>
      </c>
      <c r="I14" s="84">
        <f t="shared" si="4"/>
        <v>0.36458333333333331</v>
      </c>
      <c r="J14" s="84">
        <v>17.5</v>
      </c>
      <c r="K14" s="145">
        <v>4550</v>
      </c>
      <c r="L14" s="146">
        <f t="shared" si="0"/>
        <v>3412.5</v>
      </c>
      <c r="M14" s="146">
        <f t="shared" si="1"/>
        <v>3321.5</v>
      </c>
      <c r="N14" s="146">
        <f t="shared" si="2"/>
        <v>3185</v>
      </c>
    </row>
    <row r="15" spans="1:14" ht="48" customHeight="1" x14ac:dyDescent="0.25">
      <c r="A15" s="154"/>
      <c r="B15" s="88" t="s">
        <v>303</v>
      </c>
      <c r="C15" s="87"/>
      <c r="D15" s="89" t="s">
        <v>296</v>
      </c>
      <c r="E15" s="85">
        <v>48</v>
      </c>
      <c r="F15" s="85">
        <v>48</v>
      </c>
      <c r="G15" s="84">
        <v>1</v>
      </c>
      <c r="H15" s="85">
        <v>3072</v>
      </c>
      <c r="I15" s="84">
        <f t="shared" si="4"/>
        <v>0.36458333333333331</v>
      </c>
      <c r="J15" s="84">
        <v>17.5</v>
      </c>
      <c r="K15" s="145">
        <v>4550</v>
      </c>
      <c r="L15" s="146">
        <f t="shared" si="0"/>
        <v>3412.5</v>
      </c>
      <c r="M15" s="146">
        <f t="shared" si="1"/>
        <v>3321.5</v>
      </c>
      <c r="N15" s="146">
        <f t="shared" si="2"/>
        <v>3185</v>
      </c>
    </row>
    <row r="16" spans="1:14" ht="49.5" customHeight="1" x14ac:dyDescent="0.25">
      <c r="A16" s="154"/>
      <c r="B16" s="88" t="s">
        <v>302</v>
      </c>
      <c r="C16" s="90"/>
      <c r="D16" s="89" t="s">
        <v>296</v>
      </c>
      <c r="E16" s="85">
        <v>48</v>
      </c>
      <c r="F16" s="85">
        <v>48</v>
      </c>
      <c r="G16" s="84">
        <v>1</v>
      </c>
      <c r="H16" s="85">
        <v>3072</v>
      </c>
      <c r="I16" s="84">
        <f t="shared" si="4"/>
        <v>0.36458333333333331</v>
      </c>
      <c r="J16" s="84">
        <v>17.5</v>
      </c>
      <c r="K16" s="145">
        <v>4550</v>
      </c>
      <c r="L16" s="146">
        <f t="shared" si="0"/>
        <v>3412.5</v>
      </c>
      <c r="M16" s="146">
        <f t="shared" si="1"/>
        <v>3321.5</v>
      </c>
      <c r="N16" s="146">
        <f t="shared" si="2"/>
        <v>3185</v>
      </c>
    </row>
    <row r="17" spans="1:14" ht="43.5" customHeight="1" x14ac:dyDescent="0.25">
      <c r="A17" s="153" t="s">
        <v>301</v>
      </c>
      <c r="B17" s="88" t="s">
        <v>300</v>
      </c>
      <c r="C17" s="87"/>
      <c r="D17" s="89" t="s">
        <v>296</v>
      </c>
      <c r="E17" s="85">
        <v>48</v>
      </c>
      <c r="F17" s="85">
        <v>48</v>
      </c>
      <c r="G17" s="84">
        <v>1</v>
      </c>
      <c r="H17" s="85">
        <v>3072</v>
      </c>
      <c r="I17" s="84">
        <f t="shared" si="4"/>
        <v>0.36458333333333331</v>
      </c>
      <c r="J17" s="84">
        <v>17.5</v>
      </c>
      <c r="K17" s="145">
        <v>4550</v>
      </c>
      <c r="L17" s="146">
        <f t="shared" si="0"/>
        <v>3412.5</v>
      </c>
      <c r="M17" s="146">
        <f t="shared" si="1"/>
        <v>3321.5</v>
      </c>
      <c r="N17" s="146">
        <f t="shared" si="2"/>
        <v>3185</v>
      </c>
    </row>
    <row r="18" spans="1:14" ht="46.5" customHeight="1" x14ac:dyDescent="0.25">
      <c r="A18" s="154"/>
      <c r="B18" s="88" t="s">
        <v>299</v>
      </c>
      <c r="C18" s="87"/>
      <c r="D18" s="89" t="s">
        <v>296</v>
      </c>
      <c r="E18" s="85">
        <v>48</v>
      </c>
      <c r="F18" s="85">
        <v>48</v>
      </c>
      <c r="G18" s="84">
        <v>1</v>
      </c>
      <c r="H18" s="85">
        <v>3072</v>
      </c>
      <c r="I18" s="84">
        <f t="shared" si="4"/>
        <v>0.36458333333333331</v>
      </c>
      <c r="J18" s="84">
        <v>17.5</v>
      </c>
      <c r="K18" s="145">
        <v>4550</v>
      </c>
      <c r="L18" s="146">
        <f t="shared" si="0"/>
        <v>3412.5</v>
      </c>
      <c r="M18" s="146">
        <f t="shared" si="1"/>
        <v>3321.5</v>
      </c>
      <c r="N18" s="146">
        <f t="shared" si="2"/>
        <v>3185</v>
      </c>
    </row>
    <row r="19" spans="1:14" ht="43.5" customHeight="1" x14ac:dyDescent="0.25">
      <c r="A19" s="154"/>
      <c r="B19" s="88" t="s">
        <v>298</v>
      </c>
      <c r="C19" s="87"/>
      <c r="D19" s="89" t="s">
        <v>296</v>
      </c>
      <c r="E19" s="85">
        <v>48</v>
      </c>
      <c r="F19" s="85">
        <v>48</v>
      </c>
      <c r="G19" s="84">
        <v>1</v>
      </c>
      <c r="H19" s="85">
        <v>3072</v>
      </c>
      <c r="I19" s="84">
        <f t="shared" si="4"/>
        <v>0.36458333333333331</v>
      </c>
      <c r="J19" s="84">
        <v>17.5</v>
      </c>
      <c r="K19" s="145">
        <v>4550</v>
      </c>
      <c r="L19" s="146">
        <f t="shared" si="0"/>
        <v>3412.5</v>
      </c>
      <c r="M19" s="146">
        <f t="shared" si="1"/>
        <v>3321.5</v>
      </c>
      <c r="N19" s="146">
        <f t="shared" si="2"/>
        <v>3185</v>
      </c>
    </row>
    <row r="20" spans="1:14" ht="45" customHeight="1" x14ac:dyDescent="0.25">
      <c r="A20" s="154"/>
      <c r="B20" s="88" t="s">
        <v>297</v>
      </c>
      <c r="C20" s="90"/>
      <c r="D20" s="89" t="s">
        <v>296</v>
      </c>
      <c r="E20" s="85">
        <v>48</v>
      </c>
      <c r="F20" s="85">
        <v>48</v>
      </c>
      <c r="G20" s="84">
        <v>1</v>
      </c>
      <c r="H20" s="85">
        <v>3072</v>
      </c>
      <c r="I20" s="84">
        <f t="shared" si="4"/>
        <v>0.36458333333333331</v>
      </c>
      <c r="J20" s="84">
        <v>17.5</v>
      </c>
      <c r="K20" s="145">
        <v>4550</v>
      </c>
      <c r="L20" s="146">
        <f t="shared" si="0"/>
        <v>3412.5</v>
      </c>
      <c r="M20" s="146">
        <f t="shared" si="1"/>
        <v>3321.5</v>
      </c>
      <c r="N20" s="146">
        <f t="shared" si="2"/>
        <v>3185</v>
      </c>
    </row>
    <row r="21" spans="1:14" ht="48" customHeight="1" x14ac:dyDescent="0.25">
      <c r="A21" s="152" t="s">
        <v>293</v>
      </c>
      <c r="B21" s="88" t="s">
        <v>292</v>
      </c>
      <c r="C21" s="87"/>
      <c r="D21" s="86" t="s">
        <v>287</v>
      </c>
      <c r="E21" s="85">
        <v>48</v>
      </c>
      <c r="F21" s="85">
        <v>38</v>
      </c>
      <c r="G21" s="96">
        <v>0.79200000000000004</v>
      </c>
      <c r="H21" s="85">
        <v>3990</v>
      </c>
      <c r="I21" s="84">
        <f t="shared" ref="I21:I24" si="5">J21/E21</f>
        <v>0.70000000000000007</v>
      </c>
      <c r="J21" s="83">
        <v>33.6</v>
      </c>
      <c r="K21" s="145">
        <v>4600</v>
      </c>
      <c r="L21" s="146">
        <f t="shared" si="0"/>
        <v>3450</v>
      </c>
      <c r="M21" s="146">
        <f t="shared" si="1"/>
        <v>3358</v>
      </c>
      <c r="N21" s="146">
        <f t="shared" si="2"/>
        <v>3220</v>
      </c>
    </row>
    <row r="22" spans="1:14" ht="44.25" customHeight="1" x14ac:dyDescent="0.25">
      <c r="A22" s="152"/>
      <c r="B22" s="88" t="s">
        <v>291</v>
      </c>
      <c r="C22" s="87"/>
      <c r="D22" s="86" t="s">
        <v>287</v>
      </c>
      <c r="E22" s="85">
        <v>48</v>
      </c>
      <c r="F22" s="85">
        <v>38</v>
      </c>
      <c r="G22" s="96">
        <v>0.79200000000000004</v>
      </c>
      <c r="H22" s="85">
        <v>3990</v>
      </c>
      <c r="I22" s="84">
        <f t="shared" si="5"/>
        <v>0.70000000000000007</v>
      </c>
      <c r="J22" s="83">
        <v>33.6</v>
      </c>
      <c r="K22" s="145">
        <v>4600</v>
      </c>
      <c r="L22" s="146">
        <f t="shared" si="0"/>
        <v>3450</v>
      </c>
      <c r="M22" s="146">
        <f t="shared" si="1"/>
        <v>3358</v>
      </c>
      <c r="N22" s="146">
        <f t="shared" si="2"/>
        <v>3220</v>
      </c>
    </row>
    <row r="23" spans="1:14" ht="48" customHeight="1" x14ac:dyDescent="0.25">
      <c r="A23" s="152"/>
      <c r="B23" s="88" t="s">
        <v>290</v>
      </c>
      <c r="C23" s="87"/>
      <c r="D23" s="86" t="s">
        <v>287</v>
      </c>
      <c r="E23" s="85">
        <v>48</v>
      </c>
      <c r="F23" s="85">
        <v>38</v>
      </c>
      <c r="G23" s="96">
        <v>0.79200000000000004</v>
      </c>
      <c r="H23" s="85">
        <v>3990</v>
      </c>
      <c r="I23" s="84">
        <f t="shared" si="5"/>
        <v>0.70000000000000007</v>
      </c>
      <c r="J23" s="83">
        <v>33.6</v>
      </c>
      <c r="K23" s="145">
        <v>4600</v>
      </c>
      <c r="L23" s="146">
        <f t="shared" si="0"/>
        <v>3450</v>
      </c>
      <c r="M23" s="146">
        <f t="shared" si="1"/>
        <v>3358</v>
      </c>
      <c r="N23" s="146">
        <f t="shared" si="2"/>
        <v>3220</v>
      </c>
    </row>
    <row r="24" spans="1:14" ht="44.25" customHeight="1" x14ac:dyDescent="0.25">
      <c r="A24" s="152"/>
      <c r="B24" s="88" t="s">
        <v>289</v>
      </c>
      <c r="C24" s="87"/>
      <c r="D24" s="86" t="s">
        <v>287</v>
      </c>
      <c r="E24" s="85">
        <v>48</v>
      </c>
      <c r="F24" s="85">
        <v>38</v>
      </c>
      <c r="G24" s="96">
        <v>0.79200000000000004</v>
      </c>
      <c r="H24" s="85">
        <v>3990</v>
      </c>
      <c r="I24" s="84">
        <f t="shared" si="5"/>
        <v>0.70000000000000007</v>
      </c>
      <c r="J24" s="83">
        <v>33.6</v>
      </c>
      <c r="K24" s="145">
        <v>4600</v>
      </c>
      <c r="L24" s="146">
        <f t="shared" si="0"/>
        <v>3450</v>
      </c>
      <c r="M24" s="146">
        <f t="shared" si="1"/>
        <v>3358</v>
      </c>
      <c r="N24" s="146">
        <f t="shared" si="2"/>
        <v>3220</v>
      </c>
    </row>
    <row r="25" spans="1:14" ht="51" customHeight="1" x14ac:dyDescent="0.25">
      <c r="A25" s="152"/>
      <c r="B25" s="88" t="s">
        <v>288</v>
      </c>
      <c r="C25" s="87"/>
      <c r="D25" s="86" t="s">
        <v>287</v>
      </c>
      <c r="E25" s="85">
        <v>48</v>
      </c>
      <c r="F25" s="85">
        <v>38</v>
      </c>
      <c r="G25" s="86">
        <v>0.79200000000000004</v>
      </c>
      <c r="H25" s="85">
        <v>3990</v>
      </c>
      <c r="I25" s="84">
        <f>J25/E25</f>
        <v>0.70000000000000007</v>
      </c>
      <c r="J25" s="150">
        <v>33.6</v>
      </c>
      <c r="K25" s="145">
        <v>4600</v>
      </c>
      <c r="L25" s="151">
        <f t="shared" si="0"/>
        <v>3450</v>
      </c>
      <c r="M25" s="146">
        <f t="shared" si="1"/>
        <v>3358</v>
      </c>
      <c r="N25" s="146">
        <f t="shared" si="2"/>
        <v>3220</v>
      </c>
    </row>
    <row r="26" spans="1:14" ht="15.75" x14ac:dyDescent="0.25">
      <c r="K26" s="149"/>
    </row>
    <row r="27" spans="1:14" ht="18.75" x14ac:dyDescent="0.25">
      <c r="A27" s="82" t="s">
        <v>236</v>
      </c>
      <c r="B27" s="80"/>
      <c r="K27" s="149"/>
    </row>
    <row r="28" spans="1:14" ht="18.75" x14ac:dyDescent="0.25">
      <c r="A28" s="80"/>
      <c r="B28" s="80"/>
    </row>
    <row r="29" spans="1:14" ht="18.75" x14ac:dyDescent="0.25">
      <c r="A29" s="81" t="s">
        <v>8</v>
      </c>
      <c r="B29" s="80"/>
    </row>
    <row r="30" spans="1:14" ht="18.75" x14ac:dyDescent="0.25">
      <c r="A30" s="81" t="s">
        <v>9</v>
      </c>
      <c r="B30" s="80"/>
    </row>
  </sheetData>
  <mergeCells count="5">
    <mergeCell ref="A21:A25"/>
    <mergeCell ref="A6:A9"/>
    <mergeCell ref="A13:A16"/>
    <mergeCell ref="A17:A20"/>
    <mergeCell ref="A10:A12"/>
  </mergeCells>
  <pageMargins left="0.7" right="0.7" top="0.75" bottom="0.75" header="0.3" footer="0.3"/>
  <pageSetup paperSize="9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96F63-F63E-554F-8292-36540C97FDEB}">
  <sheetPr>
    <pageSetUpPr fitToPage="1"/>
  </sheetPr>
  <dimension ref="A3:K252"/>
  <sheetViews>
    <sheetView view="pageBreakPreview" zoomScale="85" zoomScaleNormal="100" zoomScaleSheetLayoutView="85" zoomScalePageLayoutView="10" workbookViewId="0">
      <selection activeCell="G237" sqref="G237:G245"/>
    </sheetView>
  </sheetViews>
  <sheetFormatPr defaultColWidth="9.25" defaultRowHeight="12.75" x14ac:dyDescent="0.2"/>
  <cols>
    <col min="1" max="1" width="19.25" style="2" customWidth="1"/>
    <col min="2" max="2" width="45.75" style="20" customWidth="1"/>
    <col min="3" max="3" width="9.875" style="3" customWidth="1"/>
    <col min="4" max="4" width="9.875" style="4" customWidth="1"/>
    <col min="5" max="5" width="9.875" style="5" customWidth="1"/>
    <col min="6" max="6" width="5.875" style="3" customWidth="1"/>
    <col min="7" max="7" width="15.875" style="128" customWidth="1"/>
    <col min="8" max="8" width="15.75" style="128" customWidth="1"/>
    <col min="9" max="16384" width="9.25" style="1"/>
  </cols>
  <sheetData>
    <row r="3" spans="1:11" ht="13.15" customHeight="1" x14ac:dyDescent="0.2">
      <c r="A3" s="157" t="s">
        <v>450</v>
      </c>
      <c r="B3" s="157"/>
      <c r="C3" s="157"/>
      <c r="D3" s="157"/>
    </row>
    <row r="4" spans="1:11" x14ac:dyDescent="0.2">
      <c r="A4" s="157"/>
      <c r="B4" s="157"/>
      <c r="C4" s="157"/>
      <c r="D4" s="157"/>
    </row>
    <row r="5" spans="1:11" ht="18" x14ac:dyDescent="0.25">
      <c r="B5" s="97"/>
      <c r="G5" s="129"/>
      <c r="H5" s="130"/>
    </row>
    <row r="6" spans="1:11" s="6" customFormat="1" ht="63.75" x14ac:dyDescent="0.25">
      <c r="A6" s="21" t="s">
        <v>0</v>
      </c>
      <c r="B6" s="21" t="s">
        <v>1</v>
      </c>
      <c r="C6" s="22" t="s">
        <v>2</v>
      </c>
      <c r="D6" s="22" t="s">
        <v>3</v>
      </c>
      <c r="E6" s="23" t="s">
        <v>4</v>
      </c>
      <c r="F6" s="22" t="s">
        <v>5</v>
      </c>
      <c r="G6" s="131" t="s">
        <v>103</v>
      </c>
      <c r="H6" s="132" t="s">
        <v>104</v>
      </c>
      <c r="I6" s="25" t="s">
        <v>317</v>
      </c>
      <c r="J6" s="25" t="s">
        <v>320</v>
      </c>
    </row>
    <row r="7" spans="1:11" x14ac:dyDescent="0.2">
      <c r="A7" s="158" t="s">
        <v>447</v>
      </c>
      <c r="B7" s="159"/>
      <c r="C7" s="159"/>
      <c r="D7" s="159"/>
      <c r="E7" s="159"/>
      <c r="F7" s="159"/>
      <c r="G7" s="159"/>
      <c r="H7" s="159"/>
      <c r="I7" s="159"/>
      <c r="J7" s="159"/>
    </row>
    <row r="8" spans="1:11" ht="15.75" x14ac:dyDescent="0.2">
      <c r="A8" s="7" t="s">
        <v>12</v>
      </c>
      <c r="B8" s="16" t="s">
        <v>238</v>
      </c>
      <c r="C8" s="17">
        <v>1.77</v>
      </c>
      <c r="D8" s="18">
        <v>750</v>
      </c>
      <c r="E8" s="8">
        <v>12</v>
      </c>
      <c r="F8" s="18">
        <v>66</v>
      </c>
      <c r="G8" s="133">
        <v>2.80540059759225</v>
      </c>
      <c r="H8" s="134">
        <f>G8*F8</f>
        <v>185.15643944108851</v>
      </c>
      <c r="I8" s="94">
        <f>H8*0.85</f>
        <v>157.38297352492523</v>
      </c>
      <c r="J8" s="94">
        <f>H8*0.8</f>
        <v>148.12515155287082</v>
      </c>
    </row>
    <row r="9" spans="1:11" ht="15.75" x14ac:dyDescent="0.2">
      <c r="A9" s="7" t="s">
        <v>12</v>
      </c>
      <c r="B9" s="16" t="s">
        <v>38</v>
      </c>
      <c r="C9" s="17">
        <v>1.77</v>
      </c>
      <c r="D9" s="18">
        <v>750</v>
      </c>
      <c r="E9" s="8">
        <v>12</v>
      </c>
      <c r="F9" s="18">
        <v>66</v>
      </c>
      <c r="G9" s="133">
        <v>3.4919685498914999</v>
      </c>
      <c r="H9" s="134">
        <f t="shared" ref="H9:H13" si="0">G9*F9</f>
        <v>230.46992429283898</v>
      </c>
      <c r="I9" s="94">
        <f t="shared" ref="I9:I13" si="1">H9*0.85</f>
        <v>195.89943564891314</v>
      </c>
      <c r="J9" s="94">
        <f t="shared" ref="J9:J13" si="2">H9*0.8</f>
        <v>184.3759394342712</v>
      </c>
    </row>
    <row r="10" spans="1:11" ht="15.75" x14ac:dyDescent="0.2">
      <c r="A10" s="7" t="s">
        <v>12</v>
      </c>
      <c r="B10" s="16" t="s">
        <v>434</v>
      </c>
      <c r="C10" s="17">
        <v>1.77</v>
      </c>
      <c r="D10" s="18">
        <v>750</v>
      </c>
      <c r="E10" s="8">
        <v>12</v>
      </c>
      <c r="F10" s="18">
        <v>66</v>
      </c>
      <c r="G10" s="133">
        <v>3.4919685498914999</v>
      </c>
      <c r="H10" s="134">
        <f t="shared" si="0"/>
        <v>230.46992429283898</v>
      </c>
      <c r="I10" s="94">
        <f t="shared" si="1"/>
        <v>195.89943564891314</v>
      </c>
      <c r="J10" s="94">
        <f t="shared" si="2"/>
        <v>184.3759394342712</v>
      </c>
    </row>
    <row r="11" spans="1:11" ht="15.75" x14ac:dyDescent="0.2">
      <c r="A11" s="7" t="s">
        <v>14</v>
      </c>
      <c r="B11" s="16" t="s">
        <v>85</v>
      </c>
      <c r="C11" s="17">
        <v>2.35</v>
      </c>
      <c r="D11" s="18">
        <v>590</v>
      </c>
      <c r="E11" s="8">
        <v>9.44</v>
      </c>
      <c r="F11" s="18">
        <v>53</v>
      </c>
      <c r="G11" s="133">
        <v>3.353896285118811</v>
      </c>
      <c r="H11" s="134">
        <f t="shared" si="0"/>
        <v>177.75650311129698</v>
      </c>
      <c r="I11" s="94">
        <f t="shared" si="1"/>
        <v>151.09302764460242</v>
      </c>
      <c r="J11" s="94">
        <f t="shared" si="2"/>
        <v>142.20520248903759</v>
      </c>
    </row>
    <row r="12" spans="1:11" ht="15.75" x14ac:dyDescent="0.2">
      <c r="A12" s="7" t="s">
        <v>239</v>
      </c>
      <c r="B12" s="16" t="s">
        <v>19</v>
      </c>
      <c r="C12" s="17">
        <v>1.8</v>
      </c>
      <c r="D12" s="18">
        <v>672</v>
      </c>
      <c r="E12" s="8">
        <v>12.096</v>
      </c>
      <c r="F12" s="18">
        <v>72</v>
      </c>
      <c r="G12" s="133">
        <v>2.1423780000000003</v>
      </c>
      <c r="H12" s="134">
        <f t="shared" si="0"/>
        <v>154.25121600000003</v>
      </c>
      <c r="I12" s="94">
        <f t="shared" si="1"/>
        <v>131.11353360000001</v>
      </c>
      <c r="J12" s="94">
        <f t="shared" si="2"/>
        <v>123.40097280000003</v>
      </c>
    </row>
    <row r="13" spans="1:11" ht="15.75" x14ac:dyDescent="0.2">
      <c r="A13" s="7" t="s">
        <v>239</v>
      </c>
      <c r="B13" s="16" t="s">
        <v>102</v>
      </c>
      <c r="C13" s="17">
        <v>1.8</v>
      </c>
      <c r="D13" s="18">
        <v>672</v>
      </c>
      <c r="E13" s="8">
        <v>12.096</v>
      </c>
      <c r="F13" s="18">
        <v>72</v>
      </c>
      <c r="G13" s="133">
        <v>2.1423780000000003</v>
      </c>
      <c r="H13" s="134">
        <f t="shared" si="0"/>
        <v>154.25121600000003</v>
      </c>
      <c r="I13" s="94">
        <f t="shared" si="1"/>
        <v>131.11353360000001</v>
      </c>
      <c r="J13" s="94">
        <f t="shared" si="2"/>
        <v>123.40097280000003</v>
      </c>
    </row>
    <row r="14" spans="1:11" ht="15.75" x14ac:dyDescent="0.2">
      <c r="A14" s="54"/>
      <c r="B14" s="55"/>
      <c r="C14" s="56"/>
      <c r="D14" s="57"/>
      <c r="E14" s="58"/>
      <c r="F14" s="57"/>
      <c r="G14" s="135"/>
      <c r="H14" s="136"/>
    </row>
    <row r="15" spans="1:11" ht="63.75" x14ac:dyDescent="0.2">
      <c r="A15" s="21" t="s">
        <v>0</v>
      </c>
      <c r="B15" s="21" t="s">
        <v>1</v>
      </c>
      <c r="C15" s="22" t="s">
        <v>2</v>
      </c>
      <c r="D15" s="22" t="s">
        <v>3</v>
      </c>
      <c r="E15" s="23" t="s">
        <v>4</v>
      </c>
      <c r="F15" s="22" t="s">
        <v>5</v>
      </c>
      <c r="G15" s="137" t="s">
        <v>103</v>
      </c>
      <c r="H15" s="137" t="s">
        <v>104</v>
      </c>
      <c r="I15" s="25" t="s">
        <v>318</v>
      </c>
      <c r="J15" s="25" t="s">
        <v>319</v>
      </c>
      <c r="K15" s="25" t="s">
        <v>320</v>
      </c>
    </row>
    <row r="16" spans="1:11" x14ac:dyDescent="0.2">
      <c r="A16" s="160" t="s">
        <v>446</v>
      </c>
      <c r="B16" s="161"/>
      <c r="C16" s="161"/>
      <c r="D16" s="161"/>
      <c r="E16" s="161"/>
      <c r="F16" s="161"/>
      <c r="G16" s="161"/>
      <c r="H16" s="161"/>
      <c r="I16" s="161"/>
      <c r="J16" s="161"/>
      <c r="K16" s="161"/>
    </row>
    <row r="17" spans="1:11" x14ac:dyDescent="0.2">
      <c r="A17" s="7" t="s">
        <v>14</v>
      </c>
      <c r="B17" s="16" t="s">
        <v>89</v>
      </c>
      <c r="C17" s="17">
        <v>2.35</v>
      </c>
      <c r="D17" s="18">
        <v>590</v>
      </c>
      <c r="E17" s="8">
        <v>9.44</v>
      </c>
      <c r="F17" s="18">
        <v>53</v>
      </c>
      <c r="G17" s="138">
        <v>5.900496400710713</v>
      </c>
      <c r="H17" s="139">
        <f>G17*F17</f>
        <v>312.72630923766781</v>
      </c>
      <c r="I17" s="94">
        <f>H17*0.85</f>
        <v>265.81736285201765</v>
      </c>
      <c r="J17" s="94">
        <f>H17*0.83</f>
        <v>259.56283666726426</v>
      </c>
      <c r="K17" s="94">
        <f>H17*0.8</f>
        <v>250.18104739013427</v>
      </c>
    </row>
    <row r="18" spans="1:11" x14ac:dyDescent="0.2">
      <c r="A18" s="7" t="s">
        <v>12</v>
      </c>
      <c r="B18" s="16" t="s">
        <v>25</v>
      </c>
      <c r="C18" s="17">
        <v>1.77</v>
      </c>
      <c r="D18" s="18">
        <v>750</v>
      </c>
      <c r="E18" s="8">
        <v>12</v>
      </c>
      <c r="F18" s="18">
        <v>66</v>
      </c>
      <c r="G18" s="138">
        <v>4.9163372184149994</v>
      </c>
      <c r="H18" s="139">
        <f>G18*F18</f>
        <v>324.47825641538998</v>
      </c>
      <c r="I18" s="94">
        <f>H18*0.85</f>
        <v>275.80651795308148</v>
      </c>
      <c r="J18" s="94">
        <f>H18*0.83</f>
        <v>269.31695282477369</v>
      </c>
      <c r="K18" s="94">
        <f>H18*0.8</f>
        <v>259.58260513231198</v>
      </c>
    </row>
    <row r="19" spans="1:11" ht="14.25" x14ac:dyDescent="0.2">
      <c r="A19" s="50"/>
      <c r="B19" s="26"/>
      <c r="C19" s="51"/>
      <c r="D19" s="52"/>
      <c r="E19" s="27"/>
      <c r="F19" s="52"/>
      <c r="G19" s="140"/>
      <c r="H19" s="141"/>
    </row>
    <row r="20" spans="1:11" ht="63.75" x14ac:dyDescent="0.2">
      <c r="A20" s="21" t="s">
        <v>0</v>
      </c>
      <c r="B20" s="21" t="s">
        <v>1</v>
      </c>
      <c r="C20" s="22" t="s">
        <v>2</v>
      </c>
      <c r="D20" s="22" t="s">
        <v>3</v>
      </c>
      <c r="E20" s="23" t="s">
        <v>4</v>
      </c>
      <c r="F20" s="22" t="s">
        <v>5</v>
      </c>
      <c r="G20" s="137" t="s">
        <v>103</v>
      </c>
      <c r="H20" s="137" t="s">
        <v>104</v>
      </c>
      <c r="I20" s="25" t="s">
        <v>318</v>
      </c>
      <c r="J20" s="25" t="s">
        <v>319</v>
      </c>
      <c r="K20" s="25" t="s">
        <v>320</v>
      </c>
    </row>
    <row r="21" spans="1:11" ht="15.75" x14ac:dyDescent="0.25">
      <c r="A21" s="162" t="s">
        <v>324</v>
      </c>
      <c r="B21" s="162"/>
      <c r="C21" s="162"/>
      <c r="D21" s="162"/>
      <c r="E21" s="162"/>
      <c r="F21" s="162"/>
      <c r="G21" s="162"/>
      <c r="H21" s="162"/>
      <c r="I21" s="162"/>
      <c r="J21" s="162"/>
      <c r="K21" s="162"/>
    </row>
    <row r="22" spans="1:11" x14ac:dyDescent="0.2">
      <c r="A22" s="9" t="s">
        <v>6</v>
      </c>
      <c r="B22" s="10" t="s">
        <v>18</v>
      </c>
      <c r="C22" s="11">
        <v>3</v>
      </c>
      <c r="D22" s="12">
        <v>420</v>
      </c>
      <c r="E22" s="13">
        <v>7.14</v>
      </c>
      <c r="F22" s="12">
        <v>48</v>
      </c>
      <c r="G22" s="142">
        <v>4.2779218152347838</v>
      </c>
      <c r="H22" s="143">
        <f>G22*F22</f>
        <v>205.34024713126962</v>
      </c>
      <c r="I22" s="94">
        <f>H22*0.85</f>
        <v>174.53921006157918</v>
      </c>
      <c r="J22" s="94">
        <f>H22*0.83</f>
        <v>170.43240511895377</v>
      </c>
      <c r="K22" s="94">
        <f>H22*0.8</f>
        <v>164.27219770501571</v>
      </c>
    </row>
    <row r="23" spans="1:11" x14ac:dyDescent="0.2">
      <c r="A23" s="7" t="s">
        <v>6</v>
      </c>
      <c r="B23" s="16" t="s">
        <v>53</v>
      </c>
      <c r="C23" s="17">
        <v>3</v>
      </c>
      <c r="D23" s="18">
        <v>420</v>
      </c>
      <c r="E23" s="8">
        <v>7.14</v>
      </c>
      <c r="F23" s="18">
        <v>48</v>
      </c>
      <c r="G23" s="142">
        <v>4.5392769439878373</v>
      </c>
      <c r="H23" s="143">
        <f t="shared" ref="H23:H79" si="3">G23*F23</f>
        <v>217.88529331141621</v>
      </c>
      <c r="I23" s="94">
        <f t="shared" ref="I23:I86" si="4">H23*0.85</f>
        <v>185.20249931470377</v>
      </c>
      <c r="J23" s="94">
        <f t="shared" ref="J23:J79" si="5">H23*0.83</f>
        <v>180.84479344847543</v>
      </c>
      <c r="K23" s="94">
        <f t="shared" ref="K23:K79" si="6">H23*0.8</f>
        <v>174.30823464913297</v>
      </c>
    </row>
    <row r="24" spans="1:11" x14ac:dyDescent="0.2">
      <c r="A24" s="7" t="s">
        <v>6</v>
      </c>
      <c r="B24" s="16" t="s">
        <v>54</v>
      </c>
      <c r="C24" s="17">
        <v>3</v>
      </c>
      <c r="D24" s="18">
        <v>420</v>
      </c>
      <c r="E24" s="8">
        <v>7.14</v>
      </c>
      <c r="F24" s="18">
        <v>48</v>
      </c>
      <c r="G24" s="142">
        <v>4.4272676030936715</v>
      </c>
      <c r="H24" s="143">
        <f t="shared" si="3"/>
        <v>212.50884494849623</v>
      </c>
      <c r="I24" s="94">
        <f t="shared" si="4"/>
        <v>180.63251820622179</v>
      </c>
      <c r="J24" s="94">
        <f t="shared" si="5"/>
        <v>176.38234130725186</v>
      </c>
      <c r="K24" s="94">
        <f t="shared" si="6"/>
        <v>170.007075958797</v>
      </c>
    </row>
    <row r="25" spans="1:11" x14ac:dyDescent="0.2">
      <c r="A25" s="7" t="s">
        <v>6</v>
      </c>
      <c r="B25" s="16" t="s">
        <v>78</v>
      </c>
      <c r="C25" s="17">
        <v>3</v>
      </c>
      <c r="D25" s="18">
        <v>420</v>
      </c>
      <c r="E25" s="8">
        <v>7.14</v>
      </c>
      <c r="F25" s="18">
        <v>48</v>
      </c>
      <c r="G25" s="142">
        <v>4.2779218152347838</v>
      </c>
      <c r="H25" s="143">
        <f t="shared" si="3"/>
        <v>205.34024713126962</v>
      </c>
      <c r="I25" s="94">
        <f t="shared" si="4"/>
        <v>174.53921006157918</v>
      </c>
      <c r="J25" s="94">
        <f t="shared" si="5"/>
        <v>170.43240511895377</v>
      </c>
      <c r="K25" s="94">
        <f t="shared" si="6"/>
        <v>164.27219770501571</v>
      </c>
    </row>
    <row r="26" spans="1:11" x14ac:dyDescent="0.2">
      <c r="A26" s="7" t="s">
        <v>6</v>
      </c>
      <c r="B26" s="16" t="s">
        <v>269</v>
      </c>
      <c r="C26" s="17">
        <v>3</v>
      </c>
      <c r="D26" s="18">
        <v>420</v>
      </c>
      <c r="E26" s="8">
        <v>7.14</v>
      </c>
      <c r="F26" s="18">
        <v>48</v>
      </c>
      <c r="G26" s="142">
        <v>4.360061998557172</v>
      </c>
      <c r="H26" s="143">
        <f t="shared" si="3"/>
        <v>209.28297593074427</v>
      </c>
      <c r="I26" s="94">
        <f t="shared" si="4"/>
        <v>177.89052954113262</v>
      </c>
      <c r="J26" s="94">
        <f t="shared" si="5"/>
        <v>173.70487002251772</v>
      </c>
      <c r="K26" s="94">
        <f t="shared" si="6"/>
        <v>167.42638074459543</v>
      </c>
    </row>
    <row r="27" spans="1:11" x14ac:dyDescent="0.2">
      <c r="A27" s="7" t="s">
        <v>6</v>
      </c>
      <c r="B27" s="16" t="s">
        <v>55</v>
      </c>
      <c r="C27" s="17">
        <v>3</v>
      </c>
      <c r="D27" s="18">
        <v>420</v>
      </c>
      <c r="E27" s="8">
        <v>7.14</v>
      </c>
      <c r="F27" s="18">
        <v>48</v>
      </c>
      <c r="G27" s="142">
        <v>4.662487218971421</v>
      </c>
      <c r="H27" s="143">
        <f t="shared" si="3"/>
        <v>223.79938651062821</v>
      </c>
      <c r="I27" s="94">
        <f t="shared" si="4"/>
        <v>190.22947853403397</v>
      </c>
      <c r="J27" s="94">
        <f t="shared" si="5"/>
        <v>185.75349080382139</v>
      </c>
      <c r="K27" s="94">
        <f t="shared" si="6"/>
        <v>179.03950920850258</v>
      </c>
    </row>
    <row r="28" spans="1:11" x14ac:dyDescent="0.2">
      <c r="A28" s="7" t="s">
        <v>6</v>
      </c>
      <c r="B28" s="16" t="s">
        <v>271</v>
      </c>
      <c r="C28" s="17">
        <v>3</v>
      </c>
      <c r="D28" s="18">
        <v>420</v>
      </c>
      <c r="E28" s="8">
        <v>7.14</v>
      </c>
      <c r="F28" s="18">
        <v>48</v>
      </c>
      <c r="G28" s="142">
        <v>4.8335982613042958</v>
      </c>
      <c r="H28" s="143">
        <f t="shared" si="3"/>
        <v>232.0127165426062</v>
      </c>
      <c r="I28" s="94">
        <f t="shared" si="4"/>
        <v>197.21080906121526</v>
      </c>
      <c r="J28" s="94">
        <f t="shared" si="5"/>
        <v>192.57055473036314</v>
      </c>
      <c r="K28" s="94">
        <f t="shared" si="6"/>
        <v>185.61017323408498</v>
      </c>
    </row>
    <row r="29" spans="1:11" x14ac:dyDescent="0.2">
      <c r="A29" s="7" t="s">
        <v>6</v>
      </c>
      <c r="B29" s="16" t="s">
        <v>270</v>
      </c>
      <c r="C29" s="17">
        <v>3</v>
      </c>
      <c r="D29" s="18">
        <v>420</v>
      </c>
      <c r="E29" s="8">
        <v>7.14</v>
      </c>
      <c r="F29" s="18">
        <v>48</v>
      </c>
      <c r="G29" s="142">
        <v>4.4907395629336939</v>
      </c>
      <c r="H29" s="143">
        <f t="shared" si="3"/>
        <v>215.55549902081731</v>
      </c>
      <c r="I29" s="94">
        <f t="shared" si="4"/>
        <v>183.2221741676947</v>
      </c>
      <c r="J29" s="94">
        <f t="shared" si="5"/>
        <v>178.91106418727836</v>
      </c>
      <c r="K29" s="94">
        <f t="shared" si="6"/>
        <v>172.44439921665386</v>
      </c>
    </row>
    <row r="30" spans="1:11" s="2" customFormat="1" x14ac:dyDescent="0.2">
      <c r="A30" s="7" t="s">
        <v>6</v>
      </c>
      <c r="B30" s="16" t="s">
        <v>238</v>
      </c>
      <c r="C30" s="17">
        <v>3</v>
      </c>
      <c r="D30" s="18">
        <v>420</v>
      </c>
      <c r="E30" s="8">
        <v>7.14</v>
      </c>
      <c r="F30" s="18">
        <v>48</v>
      </c>
      <c r="G30" s="142">
        <v>4.4235339583971989</v>
      </c>
      <c r="H30" s="143">
        <f t="shared" si="3"/>
        <v>212.32963000306555</v>
      </c>
      <c r="I30" s="94">
        <f t="shared" si="4"/>
        <v>180.48018550260571</v>
      </c>
      <c r="J30" s="94">
        <f t="shared" si="5"/>
        <v>176.23359290254439</v>
      </c>
      <c r="K30" s="94">
        <f t="shared" si="6"/>
        <v>169.86370400245244</v>
      </c>
    </row>
    <row r="31" spans="1:11" x14ac:dyDescent="0.2">
      <c r="A31" s="7" t="s">
        <v>6</v>
      </c>
      <c r="B31" s="16" t="s">
        <v>56</v>
      </c>
      <c r="C31" s="17">
        <v>3</v>
      </c>
      <c r="D31" s="18">
        <v>420</v>
      </c>
      <c r="E31" s="8">
        <v>7.14</v>
      </c>
      <c r="F31" s="18">
        <v>48</v>
      </c>
      <c r="G31" s="142">
        <v>4.7072909553290865</v>
      </c>
      <c r="H31" s="143">
        <f t="shared" si="3"/>
        <v>225.94996585579617</v>
      </c>
      <c r="I31" s="94">
        <f t="shared" si="4"/>
        <v>192.05747097742673</v>
      </c>
      <c r="J31" s="94">
        <f t="shared" si="5"/>
        <v>187.53847166031082</v>
      </c>
      <c r="K31" s="94">
        <f t="shared" si="6"/>
        <v>180.75997268463695</v>
      </c>
    </row>
    <row r="32" spans="1:11" s="2" customFormat="1" x14ac:dyDescent="0.2">
      <c r="A32" s="7" t="s">
        <v>6</v>
      </c>
      <c r="B32" s="16" t="s">
        <v>264</v>
      </c>
      <c r="C32" s="17">
        <v>3</v>
      </c>
      <c r="D32" s="18">
        <v>420</v>
      </c>
      <c r="E32" s="8">
        <v>7.14</v>
      </c>
      <c r="F32" s="18">
        <v>48</v>
      </c>
      <c r="G32" s="142">
        <v>4.7072909553290865</v>
      </c>
      <c r="H32" s="143">
        <f t="shared" si="3"/>
        <v>225.94996585579617</v>
      </c>
      <c r="I32" s="94">
        <f t="shared" si="4"/>
        <v>192.05747097742673</v>
      </c>
      <c r="J32" s="94">
        <f t="shared" si="5"/>
        <v>187.53847166031082</v>
      </c>
      <c r="K32" s="94">
        <f t="shared" si="6"/>
        <v>180.75997268463695</v>
      </c>
    </row>
    <row r="33" spans="1:11" x14ac:dyDescent="0.2">
      <c r="A33" s="7" t="s">
        <v>6</v>
      </c>
      <c r="B33" s="16" t="s">
        <v>272</v>
      </c>
      <c r="C33" s="17">
        <v>3</v>
      </c>
      <c r="D33" s="18">
        <v>420</v>
      </c>
      <c r="E33" s="8">
        <v>7.14</v>
      </c>
      <c r="F33" s="18">
        <v>48</v>
      </c>
      <c r="G33" s="142">
        <v>4.8977068348491697</v>
      </c>
      <c r="H33" s="143">
        <f t="shared" si="3"/>
        <v>235.08992807276013</v>
      </c>
      <c r="I33" s="94">
        <f t="shared" si="4"/>
        <v>199.8264388618461</v>
      </c>
      <c r="J33" s="94">
        <f t="shared" si="5"/>
        <v>195.12464030039089</v>
      </c>
      <c r="K33" s="94">
        <f t="shared" si="6"/>
        <v>188.07194245820813</v>
      </c>
    </row>
    <row r="34" spans="1:11" s="2" customFormat="1" x14ac:dyDescent="0.2">
      <c r="A34" s="7" t="s">
        <v>6</v>
      </c>
      <c r="B34" s="16" t="s">
        <v>57</v>
      </c>
      <c r="C34" s="17">
        <v>3</v>
      </c>
      <c r="D34" s="18">
        <v>420</v>
      </c>
      <c r="E34" s="8">
        <v>7.14</v>
      </c>
      <c r="F34" s="18">
        <v>48</v>
      </c>
      <c r="G34" s="142">
        <v>5.537989359210691</v>
      </c>
      <c r="H34" s="143">
        <f t="shared" si="3"/>
        <v>265.82348924211317</v>
      </c>
      <c r="I34" s="94">
        <f t="shared" si="4"/>
        <v>225.94996585579619</v>
      </c>
      <c r="J34" s="94">
        <f t="shared" si="5"/>
        <v>220.63349607095392</v>
      </c>
      <c r="K34" s="94">
        <f t="shared" si="6"/>
        <v>212.65879139369054</v>
      </c>
    </row>
    <row r="35" spans="1:11" x14ac:dyDescent="0.2">
      <c r="A35" s="7" t="s">
        <v>6</v>
      </c>
      <c r="B35" s="16" t="s">
        <v>58</v>
      </c>
      <c r="C35" s="17">
        <v>3</v>
      </c>
      <c r="D35" s="18">
        <v>420</v>
      </c>
      <c r="E35" s="8">
        <v>7.14</v>
      </c>
      <c r="F35" s="18">
        <v>48</v>
      </c>
      <c r="G35" s="142">
        <v>5.6655658243981595</v>
      </c>
      <c r="H35" s="143">
        <f t="shared" si="3"/>
        <v>271.94715957111168</v>
      </c>
      <c r="I35" s="94">
        <f t="shared" si="4"/>
        <v>231.15508563544492</v>
      </c>
      <c r="J35" s="94">
        <f t="shared" si="5"/>
        <v>225.71614244402269</v>
      </c>
      <c r="K35" s="94">
        <f t="shared" si="6"/>
        <v>217.55772765688937</v>
      </c>
    </row>
    <row r="36" spans="1:11" x14ac:dyDescent="0.2">
      <c r="A36" s="7" t="s">
        <v>6</v>
      </c>
      <c r="B36" s="16" t="s">
        <v>274</v>
      </c>
      <c r="C36" s="17">
        <v>3</v>
      </c>
      <c r="D36" s="18">
        <v>420</v>
      </c>
      <c r="E36" s="8">
        <v>7.14</v>
      </c>
      <c r="F36" s="18">
        <v>48</v>
      </c>
      <c r="G36" s="142">
        <v>6.1090173716123211</v>
      </c>
      <c r="H36" s="143">
        <f t="shared" si="3"/>
        <v>293.23283383739141</v>
      </c>
      <c r="I36" s="94">
        <f t="shared" si="4"/>
        <v>249.2479087617827</v>
      </c>
      <c r="J36" s="94">
        <f t="shared" si="5"/>
        <v>243.38325208503485</v>
      </c>
      <c r="K36" s="94">
        <f t="shared" si="6"/>
        <v>234.58626706991313</v>
      </c>
    </row>
    <row r="37" spans="1:11" x14ac:dyDescent="0.2">
      <c r="A37" s="7" t="s">
        <v>6</v>
      </c>
      <c r="B37" s="16" t="s">
        <v>90</v>
      </c>
      <c r="C37" s="17">
        <v>3</v>
      </c>
      <c r="D37" s="18">
        <v>420</v>
      </c>
      <c r="E37" s="8">
        <v>7.14</v>
      </c>
      <c r="F37" s="18">
        <v>48</v>
      </c>
      <c r="G37" s="142">
        <v>4.2779218152347838</v>
      </c>
      <c r="H37" s="143">
        <f t="shared" si="3"/>
        <v>205.34024713126962</v>
      </c>
      <c r="I37" s="94">
        <f t="shared" si="4"/>
        <v>174.53921006157918</v>
      </c>
      <c r="J37" s="94">
        <f t="shared" si="5"/>
        <v>170.43240511895377</v>
      </c>
      <c r="K37" s="94">
        <f t="shared" si="6"/>
        <v>164.27219770501571</v>
      </c>
    </row>
    <row r="38" spans="1:11" x14ac:dyDescent="0.2">
      <c r="A38" s="7" t="s">
        <v>6</v>
      </c>
      <c r="B38" s="16" t="s">
        <v>265</v>
      </c>
      <c r="C38" s="17">
        <v>3</v>
      </c>
      <c r="D38" s="18">
        <v>420</v>
      </c>
      <c r="E38" s="8">
        <v>7.14</v>
      </c>
      <c r="F38" s="18">
        <v>48</v>
      </c>
      <c r="G38" s="142">
        <v>4.5392769439878373</v>
      </c>
      <c r="H38" s="143">
        <f t="shared" si="3"/>
        <v>217.88529331141621</v>
      </c>
      <c r="I38" s="94">
        <f t="shared" si="4"/>
        <v>185.20249931470377</v>
      </c>
      <c r="J38" s="94">
        <f t="shared" si="5"/>
        <v>180.84479344847543</v>
      </c>
      <c r="K38" s="94">
        <f t="shared" si="6"/>
        <v>174.30823464913297</v>
      </c>
    </row>
    <row r="39" spans="1:11" x14ac:dyDescent="0.2">
      <c r="A39" s="7" t="s">
        <v>6</v>
      </c>
      <c r="B39" s="16" t="s">
        <v>275</v>
      </c>
      <c r="C39" s="17">
        <v>3</v>
      </c>
      <c r="D39" s="18">
        <v>420</v>
      </c>
      <c r="E39" s="8">
        <v>7.14</v>
      </c>
      <c r="F39" s="18">
        <v>48</v>
      </c>
      <c r="G39" s="142">
        <v>4.5392769439878373</v>
      </c>
      <c r="H39" s="143">
        <f t="shared" si="3"/>
        <v>217.88529331141621</v>
      </c>
      <c r="I39" s="94">
        <f t="shared" si="4"/>
        <v>185.20249931470377</v>
      </c>
      <c r="J39" s="94">
        <f t="shared" si="5"/>
        <v>180.84479344847543</v>
      </c>
      <c r="K39" s="94">
        <f t="shared" si="6"/>
        <v>174.30823464913297</v>
      </c>
    </row>
    <row r="40" spans="1:11" x14ac:dyDescent="0.2">
      <c r="A40" s="7" t="s">
        <v>6</v>
      </c>
      <c r="B40" s="16" t="s">
        <v>93</v>
      </c>
      <c r="C40" s="17">
        <v>3</v>
      </c>
      <c r="D40" s="18">
        <v>420</v>
      </c>
      <c r="E40" s="8">
        <v>7.14</v>
      </c>
      <c r="F40" s="18">
        <v>48</v>
      </c>
      <c r="G40" s="142">
        <v>4.6736881530608363</v>
      </c>
      <c r="H40" s="143">
        <f t="shared" si="3"/>
        <v>224.33703134692013</v>
      </c>
      <c r="I40" s="94">
        <f t="shared" si="4"/>
        <v>190.68647664488211</v>
      </c>
      <c r="J40" s="94">
        <f t="shared" si="5"/>
        <v>186.19973601794371</v>
      </c>
      <c r="K40" s="94">
        <f t="shared" si="6"/>
        <v>179.46962507753611</v>
      </c>
    </row>
    <row r="41" spans="1:11" x14ac:dyDescent="0.2">
      <c r="A41" s="7" t="s">
        <v>6</v>
      </c>
      <c r="B41" s="16" t="s">
        <v>94</v>
      </c>
      <c r="C41" s="17">
        <v>3</v>
      </c>
      <c r="D41" s="18">
        <v>420</v>
      </c>
      <c r="E41" s="8">
        <v>7.14</v>
      </c>
      <c r="F41" s="18">
        <v>48</v>
      </c>
      <c r="G41" s="142">
        <v>4.360061998557172</v>
      </c>
      <c r="H41" s="143">
        <f t="shared" si="3"/>
        <v>209.28297593074427</v>
      </c>
      <c r="I41" s="94">
        <f t="shared" si="4"/>
        <v>177.89052954113262</v>
      </c>
      <c r="J41" s="94">
        <f t="shared" si="5"/>
        <v>173.70487002251772</v>
      </c>
      <c r="K41" s="94">
        <f t="shared" si="6"/>
        <v>167.42638074459543</v>
      </c>
    </row>
    <row r="42" spans="1:11" x14ac:dyDescent="0.2">
      <c r="A42" s="7" t="s">
        <v>6</v>
      </c>
      <c r="B42" s="16" t="s">
        <v>95</v>
      </c>
      <c r="C42" s="17">
        <v>3</v>
      </c>
      <c r="D42" s="18">
        <v>420</v>
      </c>
      <c r="E42" s="8">
        <v>7.14</v>
      </c>
      <c r="F42" s="18">
        <v>48</v>
      </c>
      <c r="G42" s="142">
        <v>4.360061998557172</v>
      </c>
      <c r="H42" s="143">
        <f t="shared" si="3"/>
        <v>209.28297593074427</v>
      </c>
      <c r="I42" s="94">
        <f t="shared" si="4"/>
        <v>177.89052954113262</v>
      </c>
      <c r="J42" s="94">
        <f t="shared" si="5"/>
        <v>173.70487002251772</v>
      </c>
      <c r="K42" s="94">
        <f t="shared" si="6"/>
        <v>167.42638074459543</v>
      </c>
    </row>
    <row r="43" spans="1:11" x14ac:dyDescent="0.2">
      <c r="A43" s="7" t="s">
        <v>6</v>
      </c>
      <c r="B43" s="16" t="s">
        <v>266</v>
      </c>
      <c r="C43" s="17">
        <v>3</v>
      </c>
      <c r="D43" s="18">
        <v>420</v>
      </c>
      <c r="E43" s="8">
        <v>7.14</v>
      </c>
      <c r="F43" s="18">
        <v>48</v>
      </c>
      <c r="G43" s="142">
        <v>4.662487218971421</v>
      </c>
      <c r="H43" s="143">
        <f t="shared" si="3"/>
        <v>223.79938651062821</v>
      </c>
      <c r="I43" s="94">
        <f t="shared" si="4"/>
        <v>190.22947853403397</v>
      </c>
      <c r="J43" s="94">
        <f t="shared" si="5"/>
        <v>185.75349080382139</v>
      </c>
      <c r="K43" s="94">
        <f t="shared" si="6"/>
        <v>179.03950920850258</v>
      </c>
    </row>
    <row r="44" spans="1:11" x14ac:dyDescent="0.2">
      <c r="A44" s="7" t="s">
        <v>6</v>
      </c>
      <c r="B44" s="16" t="s">
        <v>276</v>
      </c>
      <c r="C44" s="17">
        <v>3</v>
      </c>
      <c r="D44" s="18">
        <v>420</v>
      </c>
      <c r="E44" s="8">
        <v>7.14</v>
      </c>
      <c r="F44" s="18">
        <v>48</v>
      </c>
      <c r="G44" s="142">
        <v>4.662487218971421</v>
      </c>
      <c r="H44" s="143">
        <f t="shared" si="3"/>
        <v>223.79938651062821</v>
      </c>
      <c r="I44" s="94">
        <f t="shared" si="4"/>
        <v>190.22947853403397</v>
      </c>
      <c r="J44" s="94">
        <f t="shared" si="5"/>
        <v>185.75349080382139</v>
      </c>
      <c r="K44" s="94">
        <f t="shared" si="6"/>
        <v>179.03950920850258</v>
      </c>
    </row>
    <row r="45" spans="1:11" x14ac:dyDescent="0.2">
      <c r="A45" s="7" t="s">
        <v>6</v>
      </c>
      <c r="B45" s="16" t="s">
        <v>59</v>
      </c>
      <c r="C45" s="17">
        <v>3</v>
      </c>
      <c r="D45" s="18">
        <v>420</v>
      </c>
      <c r="E45" s="8">
        <v>7.14</v>
      </c>
      <c r="F45" s="18">
        <v>48</v>
      </c>
      <c r="G45" s="142">
        <v>4.845435809098559</v>
      </c>
      <c r="H45" s="143">
        <f t="shared" si="3"/>
        <v>232.58091883673083</v>
      </c>
      <c r="I45" s="94">
        <f t="shared" si="4"/>
        <v>197.6937810112212</v>
      </c>
      <c r="J45" s="94">
        <f t="shared" si="5"/>
        <v>193.04216263448657</v>
      </c>
      <c r="K45" s="94">
        <f t="shared" si="6"/>
        <v>186.06473506938468</v>
      </c>
    </row>
    <row r="46" spans="1:11" x14ac:dyDescent="0.2">
      <c r="A46" s="7" t="s">
        <v>6</v>
      </c>
      <c r="B46" s="16" t="s">
        <v>99</v>
      </c>
      <c r="C46" s="17">
        <v>3</v>
      </c>
      <c r="D46" s="18">
        <v>420</v>
      </c>
      <c r="E46" s="8">
        <v>7.14</v>
      </c>
      <c r="F46" s="18">
        <v>48</v>
      </c>
      <c r="G46" s="142">
        <v>4.3787302220395325</v>
      </c>
      <c r="H46" s="143">
        <f t="shared" si="3"/>
        <v>210.17905065789756</v>
      </c>
      <c r="I46" s="94">
        <f t="shared" si="4"/>
        <v>178.65219305921292</v>
      </c>
      <c r="J46" s="94">
        <f t="shared" si="5"/>
        <v>174.44861204605496</v>
      </c>
      <c r="K46" s="94">
        <f t="shared" si="6"/>
        <v>168.14324052631807</v>
      </c>
    </row>
    <row r="47" spans="1:11" x14ac:dyDescent="0.2">
      <c r="A47" s="7" t="s">
        <v>6</v>
      </c>
      <c r="B47" s="16" t="s">
        <v>100</v>
      </c>
      <c r="C47" s="17">
        <v>3</v>
      </c>
      <c r="D47" s="18">
        <v>420</v>
      </c>
      <c r="E47" s="8">
        <v>7.14</v>
      </c>
      <c r="F47" s="18">
        <v>48</v>
      </c>
      <c r="G47" s="142">
        <v>4.5654124568631413</v>
      </c>
      <c r="H47" s="143">
        <f t="shared" si="3"/>
        <v>219.13979792943078</v>
      </c>
      <c r="I47" s="94">
        <f t="shared" si="4"/>
        <v>186.26882824001615</v>
      </c>
      <c r="J47" s="94">
        <f t="shared" si="5"/>
        <v>181.88603228142753</v>
      </c>
      <c r="K47" s="94">
        <f t="shared" si="6"/>
        <v>175.31183834354465</v>
      </c>
    </row>
    <row r="48" spans="1:11" x14ac:dyDescent="0.2">
      <c r="A48" s="7" t="s">
        <v>6</v>
      </c>
      <c r="B48" s="16" t="s">
        <v>21</v>
      </c>
      <c r="C48" s="17">
        <v>3</v>
      </c>
      <c r="D48" s="18">
        <v>420</v>
      </c>
      <c r="E48" s="8">
        <v>7.14</v>
      </c>
      <c r="F48" s="18">
        <v>48</v>
      </c>
      <c r="G48" s="142">
        <v>4.8566367431879751</v>
      </c>
      <c r="H48" s="143">
        <f t="shared" si="3"/>
        <v>233.11856367302281</v>
      </c>
      <c r="I48" s="94">
        <f t="shared" si="4"/>
        <v>198.15077912206937</v>
      </c>
      <c r="J48" s="94">
        <f t="shared" si="5"/>
        <v>193.48840784860892</v>
      </c>
      <c r="K48" s="94">
        <f t="shared" si="6"/>
        <v>186.49485093841827</v>
      </c>
    </row>
    <row r="49" spans="1:11" x14ac:dyDescent="0.2">
      <c r="A49" s="7" t="s">
        <v>6</v>
      </c>
      <c r="B49" s="16" t="s">
        <v>277</v>
      </c>
      <c r="C49" s="17">
        <v>3</v>
      </c>
      <c r="D49" s="18">
        <v>420</v>
      </c>
      <c r="E49" s="8">
        <v>7.14</v>
      </c>
      <c r="F49" s="18">
        <v>48</v>
      </c>
      <c r="G49" s="142">
        <v>4.6102161932208094</v>
      </c>
      <c r="H49" s="143">
        <f t="shared" si="3"/>
        <v>221.29037727459885</v>
      </c>
      <c r="I49" s="94">
        <f t="shared" si="4"/>
        <v>188.09682068340902</v>
      </c>
      <c r="J49" s="94">
        <f t="shared" si="5"/>
        <v>183.67101313791704</v>
      </c>
      <c r="K49" s="94">
        <f t="shared" si="6"/>
        <v>177.03230181967911</v>
      </c>
    </row>
    <row r="50" spans="1:11" x14ac:dyDescent="0.2">
      <c r="A50" s="7" t="s">
        <v>6</v>
      </c>
      <c r="B50" s="16" t="s">
        <v>60</v>
      </c>
      <c r="C50" s="17">
        <v>3</v>
      </c>
      <c r="D50" s="18">
        <v>420</v>
      </c>
      <c r="E50" s="8">
        <v>7.14</v>
      </c>
      <c r="F50" s="18">
        <v>48</v>
      </c>
      <c r="G50" s="142">
        <v>4.6736881530608363</v>
      </c>
      <c r="H50" s="143">
        <f t="shared" si="3"/>
        <v>224.33703134692013</v>
      </c>
      <c r="I50" s="94">
        <f t="shared" si="4"/>
        <v>190.68647664488211</v>
      </c>
      <c r="J50" s="94">
        <f t="shared" si="5"/>
        <v>186.19973601794371</v>
      </c>
      <c r="K50" s="94">
        <f t="shared" si="6"/>
        <v>179.46962507753611</v>
      </c>
    </row>
    <row r="51" spans="1:11" x14ac:dyDescent="0.2">
      <c r="A51" s="7" t="s">
        <v>6</v>
      </c>
      <c r="B51" s="16" t="s">
        <v>24</v>
      </c>
      <c r="C51" s="17">
        <v>3</v>
      </c>
      <c r="D51" s="18">
        <v>420</v>
      </c>
      <c r="E51" s="8">
        <v>7.14</v>
      </c>
      <c r="F51" s="18">
        <v>48</v>
      </c>
      <c r="G51" s="142">
        <v>4.6102161932208094</v>
      </c>
      <c r="H51" s="143">
        <f t="shared" si="3"/>
        <v>221.29037727459885</v>
      </c>
      <c r="I51" s="94">
        <f t="shared" si="4"/>
        <v>188.09682068340902</v>
      </c>
      <c r="J51" s="94">
        <f t="shared" si="5"/>
        <v>183.67101313791704</v>
      </c>
      <c r="K51" s="94">
        <f t="shared" si="6"/>
        <v>177.03230181967911</v>
      </c>
    </row>
    <row r="52" spans="1:11" x14ac:dyDescent="0.2">
      <c r="A52" s="7" t="s">
        <v>6</v>
      </c>
      <c r="B52" s="16" t="s">
        <v>262</v>
      </c>
      <c r="C52" s="17">
        <v>3</v>
      </c>
      <c r="D52" s="18">
        <v>420</v>
      </c>
      <c r="E52" s="8">
        <v>7.14</v>
      </c>
      <c r="F52" s="18">
        <v>48</v>
      </c>
      <c r="G52" s="142">
        <v>5.6653725312079759</v>
      </c>
      <c r="H52" s="143">
        <f t="shared" si="3"/>
        <v>271.93788149798286</v>
      </c>
      <c r="I52" s="94">
        <f t="shared" si="4"/>
        <v>231.14719927328542</v>
      </c>
      <c r="J52" s="94">
        <f t="shared" si="5"/>
        <v>225.70844164332576</v>
      </c>
      <c r="K52" s="94">
        <f t="shared" si="6"/>
        <v>217.5503051983863</v>
      </c>
    </row>
    <row r="53" spans="1:11" x14ac:dyDescent="0.2">
      <c r="A53" s="7" t="s">
        <v>6</v>
      </c>
      <c r="B53" s="16" t="s">
        <v>61</v>
      </c>
      <c r="C53" s="17">
        <v>3</v>
      </c>
      <c r="D53" s="18">
        <v>420</v>
      </c>
      <c r="E53" s="8">
        <v>7.14</v>
      </c>
      <c r="F53" s="18">
        <v>48</v>
      </c>
      <c r="G53" s="142">
        <v>5.6653725312079759</v>
      </c>
      <c r="H53" s="143">
        <f t="shared" si="3"/>
        <v>271.93788149798286</v>
      </c>
      <c r="I53" s="94">
        <f t="shared" si="4"/>
        <v>231.14719927328542</v>
      </c>
      <c r="J53" s="94">
        <f t="shared" si="5"/>
        <v>225.70844164332576</v>
      </c>
      <c r="K53" s="94">
        <f t="shared" si="6"/>
        <v>217.5503051983863</v>
      </c>
    </row>
    <row r="54" spans="1:11" x14ac:dyDescent="0.2">
      <c r="A54" s="7" t="s">
        <v>6</v>
      </c>
      <c r="B54" s="16" t="s">
        <v>62</v>
      </c>
      <c r="C54" s="17">
        <v>3</v>
      </c>
      <c r="D54" s="18">
        <v>420</v>
      </c>
      <c r="E54" s="8">
        <v>7.14</v>
      </c>
      <c r="F54" s="18">
        <v>48</v>
      </c>
      <c r="G54" s="142">
        <v>4.6326180613996417</v>
      </c>
      <c r="H54" s="143">
        <f t="shared" si="3"/>
        <v>222.3656669471828</v>
      </c>
      <c r="I54" s="94">
        <f t="shared" si="4"/>
        <v>189.01081690510537</v>
      </c>
      <c r="J54" s="94">
        <f t="shared" si="5"/>
        <v>184.56350356616173</v>
      </c>
      <c r="K54" s="94">
        <f t="shared" si="6"/>
        <v>177.89253355774625</v>
      </c>
    </row>
    <row r="55" spans="1:11" x14ac:dyDescent="0.2">
      <c r="A55" s="7" t="s">
        <v>6</v>
      </c>
      <c r="B55" s="16" t="s">
        <v>63</v>
      </c>
      <c r="C55" s="17">
        <v>3</v>
      </c>
      <c r="D55" s="18">
        <v>420</v>
      </c>
      <c r="E55" s="8">
        <v>7.14</v>
      </c>
      <c r="F55" s="18">
        <v>48</v>
      </c>
      <c r="G55" s="142">
        <v>4.9163750583315302</v>
      </c>
      <c r="H55" s="143">
        <f t="shared" si="3"/>
        <v>235.98600279991345</v>
      </c>
      <c r="I55" s="94">
        <f t="shared" si="4"/>
        <v>200.58810237992643</v>
      </c>
      <c r="J55" s="94">
        <f t="shared" si="5"/>
        <v>195.86838232392816</v>
      </c>
      <c r="K55" s="94">
        <f t="shared" si="6"/>
        <v>188.78880223993076</v>
      </c>
    </row>
    <row r="56" spans="1:11" x14ac:dyDescent="0.2">
      <c r="A56" s="7" t="s">
        <v>6</v>
      </c>
      <c r="B56" s="16" t="s">
        <v>64</v>
      </c>
      <c r="C56" s="17">
        <v>3</v>
      </c>
      <c r="D56" s="18">
        <v>420</v>
      </c>
      <c r="E56" s="8">
        <v>7.14</v>
      </c>
      <c r="F56" s="18">
        <v>48</v>
      </c>
      <c r="G56" s="142">
        <v>4.5168750758090033</v>
      </c>
      <c r="H56" s="143">
        <f t="shared" si="3"/>
        <v>216.81000363883214</v>
      </c>
      <c r="I56" s="94">
        <f t="shared" si="4"/>
        <v>184.28850309300731</v>
      </c>
      <c r="J56" s="94">
        <f t="shared" si="5"/>
        <v>179.95230302023066</v>
      </c>
      <c r="K56" s="94">
        <f t="shared" si="6"/>
        <v>173.44800291106571</v>
      </c>
    </row>
    <row r="57" spans="1:11" x14ac:dyDescent="0.2">
      <c r="A57" s="7" t="s">
        <v>6</v>
      </c>
      <c r="B57" s="16" t="s">
        <v>65</v>
      </c>
      <c r="C57" s="17">
        <v>3</v>
      </c>
      <c r="D57" s="18">
        <v>420</v>
      </c>
      <c r="E57" s="8">
        <v>7.14</v>
      </c>
      <c r="F57" s="18">
        <v>48</v>
      </c>
      <c r="G57" s="142">
        <v>4.8753049666703365</v>
      </c>
      <c r="H57" s="143">
        <f t="shared" si="3"/>
        <v>234.01463840017615</v>
      </c>
      <c r="I57" s="94">
        <f t="shared" si="4"/>
        <v>198.91244264014972</v>
      </c>
      <c r="J57" s="94">
        <f t="shared" si="5"/>
        <v>194.23214987214621</v>
      </c>
      <c r="K57" s="94">
        <f t="shared" si="6"/>
        <v>187.21171072014093</v>
      </c>
    </row>
    <row r="58" spans="1:11" x14ac:dyDescent="0.2">
      <c r="A58" s="7" t="s">
        <v>6</v>
      </c>
      <c r="B58" s="16" t="s">
        <v>267</v>
      </c>
      <c r="C58" s="17">
        <v>3</v>
      </c>
      <c r="D58" s="18">
        <v>420</v>
      </c>
      <c r="E58" s="8">
        <v>7.14</v>
      </c>
      <c r="F58" s="18">
        <v>48</v>
      </c>
      <c r="G58" s="142">
        <v>4.8155666515267797</v>
      </c>
      <c r="H58" s="143">
        <f t="shared" si="3"/>
        <v>231.14719927328542</v>
      </c>
      <c r="I58" s="94">
        <f t="shared" si="4"/>
        <v>196.4751193822926</v>
      </c>
      <c r="J58" s="94">
        <f t="shared" si="5"/>
        <v>191.85217539682688</v>
      </c>
      <c r="K58" s="94">
        <f t="shared" si="6"/>
        <v>184.91775941862835</v>
      </c>
    </row>
    <row r="59" spans="1:11" x14ac:dyDescent="0.2">
      <c r="A59" s="7" t="s">
        <v>6</v>
      </c>
      <c r="B59" s="16" t="s">
        <v>278</v>
      </c>
      <c r="C59" s="17">
        <v>3</v>
      </c>
      <c r="D59" s="18">
        <v>420</v>
      </c>
      <c r="E59" s="8">
        <v>7.14</v>
      </c>
      <c r="F59" s="18">
        <v>48</v>
      </c>
      <c r="G59" s="142">
        <v>4.6512862848820022</v>
      </c>
      <c r="H59" s="143">
        <f t="shared" si="3"/>
        <v>223.26174167433612</v>
      </c>
      <c r="I59" s="94">
        <f t="shared" si="4"/>
        <v>189.7724804231857</v>
      </c>
      <c r="J59" s="94">
        <f t="shared" si="5"/>
        <v>185.30724558969897</v>
      </c>
      <c r="K59" s="94">
        <f t="shared" si="6"/>
        <v>178.60939333946891</v>
      </c>
    </row>
    <row r="60" spans="1:11" x14ac:dyDescent="0.2">
      <c r="A60" s="7" t="s">
        <v>6</v>
      </c>
      <c r="B60" s="16" t="s">
        <v>66</v>
      </c>
      <c r="C60" s="17">
        <v>3</v>
      </c>
      <c r="D60" s="18">
        <v>420</v>
      </c>
      <c r="E60" s="8">
        <v>7.14</v>
      </c>
      <c r="F60" s="18">
        <v>48</v>
      </c>
      <c r="G60" s="142">
        <v>4.361424800750501</v>
      </c>
      <c r="H60" s="143">
        <f t="shared" si="3"/>
        <v>209.34839043602403</v>
      </c>
      <c r="I60" s="94">
        <f t="shared" si="4"/>
        <v>177.94613187062043</v>
      </c>
      <c r="J60" s="94">
        <f t="shared" si="5"/>
        <v>173.75916406189995</v>
      </c>
      <c r="K60" s="94">
        <f t="shared" si="6"/>
        <v>167.47871234881924</v>
      </c>
    </row>
    <row r="61" spans="1:11" x14ac:dyDescent="0.2">
      <c r="A61" s="7" t="s">
        <v>6</v>
      </c>
      <c r="B61" s="16" t="s">
        <v>279</v>
      </c>
      <c r="C61" s="17">
        <v>3</v>
      </c>
      <c r="D61" s="18">
        <v>420</v>
      </c>
      <c r="E61" s="8">
        <v>7.14</v>
      </c>
      <c r="F61" s="18">
        <v>48</v>
      </c>
      <c r="G61" s="142">
        <v>4.8155666515267797</v>
      </c>
      <c r="H61" s="143">
        <f t="shared" si="3"/>
        <v>231.14719927328542</v>
      </c>
      <c r="I61" s="94">
        <f t="shared" si="4"/>
        <v>196.4751193822926</v>
      </c>
      <c r="J61" s="94">
        <f t="shared" si="5"/>
        <v>191.85217539682688</v>
      </c>
      <c r="K61" s="94">
        <f t="shared" si="6"/>
        <v>184.91775941862835</v>
      </c>
    </row>
    <row r="62" spans="1:11" x14ac:dyDescent="0.2">
      <c r="A62" s="7" t="s">
        <v>6</v>
      </c>
      <c r="B62" s="16" t="s">
        <v>67</v>
      </c>
      <c r="C62" s="17">
        <v>3</v>
      </c>
      <c r="D62" s="18">
        <v>420</v>
      </c>
      <c r="E62" s="8">
        <v>7.14</v>
      </c>
      <c r="F62" s="18">
        <v>48</v>
      </c>
      <c r="G62" s="142">
        <v>4.8155666515267797</v>
      </c>
      <c r="H62" s="143">
        <f t="shared" si="3"/>
        <v>231.14719927328542</v>
      </c>
      <c r="I62" s="94">
        <f t="shared" si="4"/>
        <v>196.4751193822926</v>
      </c>
      <c r="J62" s="94">
        <f t="shared" si="5"/>
        <v>191.85217539682688</v>
      </c>
      <c r="K62" s="94">
        <f t="shared" si="6"/>
        <v>184.91775941862835</v>
      </c>
    </row>
    <row r="63" spans="1:11" x14ac:dyDescent="0.2">
      <c r="A63" s="7" t="s">
        <v>6</v>
      </c>
      <c r="B63" s="16" t="s">
        <v>68</v>
      </c>
      <c r="C63" s="17">
        <v>3</v>
      </c>
      <c r="D63" s="18">
        <v>420</v>
      </c>
      <c r="E63" s="8">
        <v>7.14</v>
      </c>
      <c r="F63" s="18">
        <v>48</v>
      </c>
      <c r="G63" s="142">
        <v>4.5952816144349216</v>
      </c>
      <c r="H63" s="143">
        <f t="shared" si="3"/>
        <v>220.57351749287625</v>
      </c>
      <c r="I63" s="94">
        <f t="shared" si="4"/>
        <v>187.48748986894481</v>
      </c>
      <c r="J63" s="94">
        <f t="shared" si="5"/>
        <v>183.07601951908728</v>
      </c>
      <c r="K63" s="94">
        <f t="shared" si="6"/>
        <v>176.45881399430101</v>
      </c>
    </row>
    <row r="64" spans="1:11" x14ac:dyDescent="0.2">
      <c r="A64" s="7" t="s">
        <v>6</v>
      </c>
      <c r="B64" s="16" t="s">
        <v>69</v>
      </c>
      <c r="C64" s="17">
        <v>3</v>
      </c>
      <c r="D64" s="18">
        <v>420</v>
      </c>
      <c r="E64" s="8">
        <v>7.14</v>
      </c>
      <c r="F64" s="18">
        <v>48</v>
      </c>
      <c r="G64" s="142">
        <v>4.7072909553290865</v>
      </c>
      <c r="H64" s="143">
        <f t="shared" si="3"/>
        <v>225.94996585579617</v>
      </c>
      <c r="I64" s="94">
        <f t="shared" si="4"/>
        <v>192.05747097742673</v>
      </c>
      <c r="J64" s="94">
        <f t="shared" si="5"/>
        <v>187.53847166031082</v>
      </c>
      <c r="K64" s="94">
        <f t="shared" si="6"/>
        <v>180.75997268463695</v>
      </c>
    </row>
    <row r="65" spans="1:11" x14ac:dyDescent="0.2">
      <c r="A65" s="7" t="s">
        <v>6</v>
      </c>
      <c r="B65" s="16" t="s">
        <v>280</v>
      </c>
      <c r="C65" s="17">
        <v>3</v>
      </c>
      <c r="D65" s="18">
        <v>420</v>
      </c>
      <c r="E65" s="8">
        <v>7.14</v>
      </c>
      <c r="F65" s="18">
        <v>48</v>
      </c>
      <c r="G65" s="142">
        <v>5.1909444726214939</v>
      </c>
      <c r="H65" s="143">
        <f t="shared" si="3"/>
        <v>249.16533468583171</v>
      </c>
      <c r="I65" s="94">
        <f t="shared" si="4"/>
        <v>211.79053448295696</v>
      </c>
      <c r="J65" s="94">
        <f t="shared" si="5"/>
        <v>206.8072277892403</v>
      </c>
      <c r="K65" s="94">
        <f t="shared" si="6"/>
        <v>199.33226774866537</v>
      </c>
    </row>
    <row r="66" spans="1:11" x14ac:dyDescent="0.2">
      <c r="A66" s="7" t="s">
        <v>6</v>
      </c>
      <c r="B66" s="16" t="s">
        <v>70</v>
      </c>
      <c r="C66" s="17">
        <v>3</v>
      </c>
      <c r="D66" s="18">
        <v>420</v>
      </c>
      <c r="E66" s="8">
        <v>7.14</v>
      </c>
      <c r="F66" s="18">
        <v>48</v>
      </c>
      <c r="G66" s="142">
        <v>4.62888441670317</v>
      </c>
      <c r="H66" s="143">
        <f t="shared" si="3"/>
        <v>222.18645200175217</v>
      </c>
      <c r="I66" s="94">
        <f t="shared" si="4"/>
        <v>188.85848420148935</v>
      </c>
      <c r="J66" s="94">
        <f t="shared" si="5"/>
        <v>184.41475516145428</v>
      </c>
      <c r="K66" s="94">
        <f t="shared" si="6"/>
        <v>177.74916160140174</v>
      </c>
    </row>
    <row r="67" spans="1:11" x14ac:dyDescent="0.2">
      <c r="A67" s="7" t="s">
        <v>6</v>
      </c>
      <c r="B67" s="16" t="s">
        <v>268</v>
      </c>
      <c r="C67" s="17">
        <v>3</v>
      </c>
      <c r="D67" s="18">
        <v>420</v>
      </c>
      <c r="E67" s="8">
        <v>7.14</v>
      </c>
      <c r="F67" s="18">
        <v>48</v>
      </c>
      <c r="G67" s="142">
        <v>4.8155666515267797</v>
      </c>
      <c r="H67" s="143">
        <f t="shared" si="3"/>
        <v>231.14719927328542</v>
      </c>
      <c r="I67" s="94">
        <f t="shared" si="4"/>
        <v>196.4751193822926</v>
      </c>
      <c r="J67" s="94">
        <f t="shared" si="5"/>
        <v>191.85217539682688</v>
      </c>
      <c r="K67" s="94">
        <f t="shared" si="6"/>
        <v>184.91775941862835</v>
      </c>
    </row>
    <row r="68" spans="1:11" x14ac:dyDescent="0.2">
      <c r="A68" s="7" t="s">
        <v>6</v>
      </c>
      <c r="B68" s="16" t="s">
        <v>281</v>
      </c>
      <c r="C68" s="17">
        <v>3</v>
      </c>
      <c r="D68" s="18">
        <v>420</v>
      </c>
      <c r="E68" s="8">
        <v>7.14</v>
      </c>
      <c r="F68" s="18">
        <v>48</v>
      </c>
      <c r="G68" s="142">
        <v>4.8155666515267797</v>
      </c>
      <c r="H68" s="143">
        <f t="shared" si="3"/>
        <v>231.14719927328542</v>
      </c>
      <c r="I68" s="94">
        <f t="shared" si="4"/>
        <v>196.4751193822926</v>
      </c>
      <c r="J68" s="94">
        <f t="shared" si="5"/>
        <v>191.85217539682688</v>
      </c>
      <c r="K68" s="94">
        <f t="shared" si="6"/>
        <v>184.91775941862835</v>
      </c>
    </row>
    <row r="69" spans="1:11" x14ac:dyDescent="0.2">
      <c r="A69" s="7" t="s">
        <v>6</v>
      </c>
      <c r="B69" s="16" t="s">
        <v>282</v>
      </c>
      <c r="C69" s="17">
        <v>3</v>
      </c>
      <c r="D69" s="18">
        <v>420</v>
      </c>
      <c r="E69" s="8">
        <v>7.14</v>
      </c>
      <c r="F69" s="18">
        <v>48</v>
      </c>
      <c r="G69" s="142">
        <v>5.622033905964777</v>
      </c>
      <c r="H69" s="143">
        <f t="shared" si="3"/>
        <v>269.8576274863093</v>
      </c>
      <c r="I69" s="94">
        <f t="shared" si="4"/>
        <v>229.37898336336289</v>
      </c>
      <c r="J69" s="94">
        <f t="shared" si="5"/>
        <v>223.98183081363672</v>
      </c>
      <c r="K69" s="94">
        <f t="shared" si="6"/>
        <v>215.88610198904746</v>
      </c>
    </row>
    <row r="70" spans="1:11" x14ac:dyDescent="0.2">
      <c r="A70" s="7" t="s">
        <v>6</v>
      </c>
      <c r="B70" s="16" t="s">
        <v>283</v>
      </c>
      <c r="C70" s="17">
        <v>3</v>
      </c>
      <c r="D70" s="18">
        <v>420</v>
      </c>
      <c r="E70" s="8">
        <v>7.14</v>
      </c>
      <c r="F70" s="18">
        <v>48</v>
      </c>
      <c r="G70" s="142">
        <v>6.1111413612026348</v>
      </c>
      <c r="H70" s="143">
        <f t="shared" si="3"/>
        <v>293.33478533772649</v>
      </c>
      <c r="I70" s="94">
        <f t="shared" si="4"/>
        <v>249.3345675370675</v>
      </c>
      <c r="J70" s="94">
        <f t="shared" si="5"/>
        <v>243.46787183031296</v>
      </c>
      <c r="K70" s="94">
        <f t="shared" si="6"/>
        <v>234.66782827018119</v>
      </c>
    </row>
    <row r="71" spans="1:11" s="19" customFormat="1" x14ac:dyDescent="0.2">
      <c r="A71" s="7" t="s">
        <v>6</v>
      </c>
      <c r="B71" s="16" t="s">
        <v>71</v>
      </c>
      <c r="C71" s="17">
        <v>3</v>
      </c>
      <c r="D71" s="18">
        <v>420</v>
      </c>
      <c r="E71" s="8">
        <v>7.14</v>
      </c>
      <c r="F71" s="18">
        <v>48</v>
      </c>
      <c r="G71" s="142">
        <v>5.7340432468589428</v>
      </c>
      <c r="H71" s="143">
        <f t="shared" si="3"/>
        <v>275.23407584922927</v>
      </c>
      <c r="I71" s="94">
        <f t="shared" si="4"/>
        <v>233.94896447184487</v>
      </c>
      <c r="J71" s="94">
        <f t="shared" si="5"/>
        <v>228.44428295486028</v>
      </c>
      <c r="K71" s="94">
        <f t="shared" si="6"/>
        <v>220.18726067938343</v>
      </c>
    </row>
    <row r="72" spans="1:11" x14ac:dyDescent="0.2">
      <c r="A72" s="7" t="s">
        <v>6</v>
      </c>
      <c r="B72" s="16" t="s">
        <v>284</v>
      </c>
      <c r="C72" s="17">
        <v>3</v>
      </c>
      <c r="D72" s="18">
        <v>420</v>
      </c>
      <c r="E72" s="8">
        <v>7.14</v>
      </c>
      <c r="F72" s="18">
        <v>48</v>
      </c>
      <c r="G72" s="142">
        <v>6.2268843467932715</v>
      </c>
      <c r="H72" s="143">
        <f t="shared" si="3"/>
        <v>298.89044864607706</v>
      </c>
      <c r="I72" s="94">
        <f t="shared" si="4"/>
        <v>254.05688134916551</v>
      </c>
      <c r="J72" s="94">
        <f t="shared" si="5"/>
        <v>248.07907237624394</v>
      </c>
      <c r="K72" s="94">
        <f t="shared" si="6"/>
        <v>239.11235891686167</v>
      </c>
    </row>
    <row r="73" spans="1:11" x14ac:dyDescent="0.2">
      <c r="A73" s="7" t="s">
        <v>6</v>
      </c>
      <c r="B73" s="16" t="s">
        <v>73</v>
      </c>
      <c r="C73" s="17">
        <v>3</v>
      </c>
      <c r="D73" s="18">
        <v>420</v>
      </c>
      <c r="E73" s="8">
        <v>7.14</v>
      </c>
      <c r="F73" s="18">
        <v>48</v>
      </c>
      <c r="G73" s="142">
        <v>4.7632956257761707</v>
      </c>
      <c r="H73" s="143">
        <f t="shared" si="3"/>
        <v>228.63819003725621</v>
      </c>
      <c r="I73" s="94">
        <f t="shared" si="4"/>
        <v>194.34246153166777</v>
      </c>
      <c r="J73" s="94">
        <f t="shared" si="5"/>
        <v>189.76969773092264</v>
      </c>
      <c r="K73" s="94">
        <f t="shared" si="6"/>
        <v>182.91055202980499</v>
      </c>
    </row>
    <row r="74" spans="1:11" x14ac:dyDescent="0.2">
      <c r="A74" s="7" t="s">
        <v>6</v>
      </c>
      <c r="B74" s="16" t="s">
        <v>74</v>
      </c>
      <c r="C74" s="17">
        <v>3</v>
      </c>
      <c r="D74" s="18">
        <v>420</v>
      </c>
      <c r="E74" s="8">
        <v>7.14</v>
      </c>
      <c r="F74" s="18">
        <v>48</v>
      </c>
      <c r="G74" s="142">
        <v>4.9499778605997786</v>
      </c>
      <c r="H74" s="143">
        <f t="shared" si="3"/>
        <v>237.59893730878937</v>
      </c>
      <c r="I74" s="94">
        <f t="shared" si="4"/>
        <v>201.95909671247097</v>
      </c>
      <c r="J74" s="94">
        <f t="shared" si="5"/>
        <v>197.20711796629516</v>
      </c>
      <c r="K74" s="94">
        <f t="shared" si="6"/>
        <v>190.07914984703152</v>
      </c>
    </row>
    <row r="75" spans="1:11" x14ac:dyDescent="0.2">
      <c r="A75" s="7" t="s">
        <v>6</v>
      </c>
      <c r="B75" s="16" t="s">
        <v>75</v>
      </c>
      <c r="C75" s="17">
        <v>3</v>
      </c>
      <c r="D75" s="18">
        <v>420</v>
      </c>
      <c r="E75" s="8">
        <v>7.14</v>
      </c>
      <c r="F75" s="18">
        <v>48</v>
      </c>
      <c r="G75" s="142">
        <v>5.1218575384335034</v>
      </c>
      <c r="H75" s="143">
        <f t="shared" si="3"/>
        <v>245.84916184480818</v>
      </c>
      <c r="I75" s="94">
        <f t="shared" si="4"/>
        <v>208.97178756808694</v>
      </c>
      <c r="J75" s="94">
        <f t="shared" si="5"/>
        <v>204.05480433119078</v>
      </c>
      <c r="K75" s="94">
        <f t="shared" si="6"/>
        <v>196.67932947584654</v>
      </c>
    </row>
    <row r="76" spans="1:11" x14ac:dyDescent="0.2">
      <c r="A76" s="7" t="s">
        <v>6</v>
      </c>
      <c r="B76" s="16" t="s">
        <v>102</v>
      </c>
      <c r="C76" s="17">
        <v>3</v>
      </c>
      <c r="D76" s="18">
        <v>420</v>
      </c>
      <c r="E76" s="8">
        <v>7.14</v>
      </c>
      <c r="F76" s="18">
        <v>48</v>
      </c>
      <c r="G76" s="142">
        <v>4.9497357799823858</v>
      </c>
      <c r="H76" s="143">
        <f t="shared" si="3"/>
        <v>237.5873174391545</v>
      </c>
      <c r="I76" s="94">
        <f t="shared" si="4"/>
        <v>201.94921982328131</v>
      </c>
      <c r="J76" s="94">
        <f t="shared" si="5"/>
        <v>197.19747347449822</v>
      </c>
      <c r="K76" s="94">
        <f t="shared" si="6"/>
        <v>190.06985395132361</v>
      </c>
    </row>
    <row r="77" spans="1:11" x14ac:dyDescent="0.2">
      <c r="A77" s="7" t="s">
        <v>6</v>
      </c>
      <c r="B77" s="16" t="s">
        <v>50</v>
      </c>
      <c r="C77" s="17">
        <v>3</v>
      </c>
      <c r="D77" s="18">
        <v>420</v>
      </c>
      <c r="E77" s="8">
        <v>7.14</v>
      </c>
      <c r="F77" s="18">
        <v>48</v>
      </c>
      <c r="G77" s="142">
        <v>5.7329195597859153</v>
      </c>
      <c r="H77" s="143">
        <f t="shared" si="3"/>
        <v>275.18013886972392</v>
      </c>
      <c r="I77" s="94">
        <f t="shared" si="4"/>
        <v>233.90311803926534</v>
      </c>
      <c r="J77" s="94">
        <f t="shared" si="5"/>
        <v>228.39951526187085</v>
      </c>
      <c r="K77" s="94">
        <f t="shared" si="6"/>
        <v>220.14411109577915</v>
      </c>
    </row>
    <row r="78" spans="1:11" x14ac:dyDescent="0.2">
      <c r="A78" s="7" t="s">
        <v>6</v>
      </c>
      <c r="B78" s="16" t="s">
        <v>273</v>
      </c>
      <c r="C78" s="17">
        <v>3</v>
      </c>
      <c r="D78" s="18">
        <v>420</v>
      </c>
      <c r="E78" s="8">
        <v>7.14</v>
      </c>
      <c r="F78" s="18">
        <v>48</v>
      </c>
      <c r="G78" s="142">
        <v>4.9574451499927248</v>
      </c>
      <c r="H78" s="143">
        <f t="shared" si="3"/>
        <v>237.95736719965078</v>
      </c>
      <c r="I78" s="94">
        <f t="shared" si="4"/>
        <v>202.26376211970316</v>
      </c>
      <c r="J78" s="94">
        <f t="shared" si="5"/>
        <v>197.50461477571014</v>
      </c>
      <c r="K78" s="94">
        <f t="shared" si="6"/>
        <v>190.36589375972062</v>
      </c>
    </row>
    <row r="79" spans="1:11" x14ac:dyDescent="0.2">
      <c r="A79" s="7" t="s">
        <v>6</v>
      </c>
      <c r="B79" s="16" t="s">
        <v>72</v>
      </c>
      <c r="C79" s="17">
        <v>3</v>
      </c>
      <c r="D79" s="18">
        <v>420</v>
      </c>
      <c r="E79" s="8">
        <v>7.14</v>
      </c>
      <c r="F79" s="18">
        <v>48</v>
      </c>
      <c r="G79" s="142">
        <v>5.6227378112964441</v>
      </c>
      <c r="H79" s="143">
        <f t="shared" si="3"/>
        <v>269.89141494222929</v>
      </c>
      <c r="I79" s="94">
        <f t="shared" si="4"/>
        <v>229.4077027008949</v>
      </c>
      <c r="J79" s="94">
        <f t="shared" si="5"/>
        <v>224.00987440205029</v>
      </c>
      <c r="K79" s="94">
        <f t="shared" si="6"/>
        <v>215.91313195378345</v>
      </c>
    </row>
    <row r="80" spans="1:11" ht="15.75" customHeight="1" x14ac:dyDescent="0.2">
      <c r="A80" s="163"/>
      <c r="B80" s="163"/>
      <c r="C80" s="163"/>
      <c r="D80" s="163"/>
      <c r="E80" s="163"/>
      <c r="F80" s="163"/>
      <c r="G80" s="163"/>
      <c r="H80" s="163"/>
      <c r="I80" s="163"/>
      <c r="J80" s="163"/>
      <c r="K80" s="163"/>
    </row>
    <row r="81" spans="1:11" x14ac:dyDescent="0.2">
      <c r="A81" s="7" t="s">
        <v>10</v>
      </c>
      <c r="B81" s="16" t="s">
        <v>18</v>
      </c>
      <c r="C81" s="17">
        <v>2</v>
      </c>
      <c r="D81" s="18">
        <v>840</v>
      </c>
      <c r="E81" s="8">
        <v>10.92</v>
      </c>
      <c r="F81" s="18">
        <v>48</v>
      </c>
      <c r="G81" s="138">
        <v>3.334392301448752</v>
      </c>
      <c r="H81" s="143">
        <f>G81*F81</f>
        <v>160.0508304695401</v>
      </c>
      <c r="I81" s="94">
        <f t="shared" si="4"/>
        <v>136.0432058991091</v>
      </c>
      <c r="J81" s="94">
        <f t="shared" ref="J81" si="7">H81*0.83</f>
        <v>132.84218928971828</v>
      </c>
      <c r="K81" s="94">
        <f t="shared" ref="K81" si="8">H81*0.8</f>
        <v>128.04066437563208</v>
      </c>
    </row>
    <row r="82" spans="1:11" x14ac:dyDescent="0.2">
      <c r="A82" s="7" t="s">
        <v>10</v>
      </c>
      <c r="B82" s="16" t="s">
        <v>76</v>
      </c>
      <c r="C82" s="17">
        <v>2</v>
      </c>
      <c r="D82" s="18">
        <v>840</v>
      </c>
      <c r="E82" s="8">
        <v>10.92</v>
      </c>
      <c r="F82" s="18">
        <v>48</v>
      </c>
      <c r="G82" s="138">
        <v>3.595747430201806</v>
      </c>
      <c r="H82" s="143">
        <f t="shared" ref="H82:H138" si="9">G82*F82</f>
        <v>172.59587664968669</v>
      </c>
      <c r="I82" s="94">
        <f t="shared" si="4"/>
        <v>146.70649515223369</v>
      </c>
      <c r="J82" s="94">
        <f t="shared" ref="J82:J138" si="10">H82*0.83</f>
        <v>143.25457761923994</v>
      </c>
      <c r="K82" s="94">
        <f t="shared" ref="K82:K138" si="11">H82*0.8</f>
        <v>138.07670131974936</v>
      </c>
    </row>
    <row r="83" spans="1:11" x14ac:dyDescent="0.2">
      <c r="A83" s="7" t="s">
        <v>10</v>
      </c>
      <c r="B83" s="16" t="s">
        <v>77</v>
      </c>
      <c r="C83" s="17">
        <v>2</v>
      </c>
      <c r="D83" s="18">
        <v>840</v>
      </c>
      <c r="E83" s="8">
        <v>10.92</v>
      </c>
      <c r="F83" s="18">
        <v>48</v>
      </c>
      <c r="G83" s="138">
        <v>3.4837380893076411</v>
      </c>
      <c r="H83" s="143">
        <f t="shared" si="9"/>
        <v>167.21942828676677</v>
      </c>
      <c r="I83" s="94">
        <f t="shared" si="4"/>
        <v>142.13651404375176</v>
      </c>
      <c r="J83" s="94">
        <f t="shared" si="10"/>
        <v>138.7921254780164</v>
      </c>
      <c r="K83" s="94">
        <f t="shared" si="11"/>
        <v>133.77554262941342</v>
      </c>
    </row>
    <row r="84" spans="1:11" x14ac:dyDescent="0.2">
      <c r="A84" s="7" t="s">
        <v>10</v>
      </c>
      <c r="B84" s="16" t="s">
        <v>78</v>
      </c>
      <c r="C84" s="17">
        <v>2</v>
      </c>
      <c r="D84" s="18">
        <v>840</v>
      </c>
      <c r="E84" s="8">
        <v>10.92</v>
      </c>
      <c r="F84" s="18">
        <v>48</v>
      </c>
      <c r="G84" s="138">
        <v>3.334392301448752</v>
      </c>
      <c r="H84" s="143">
        <f t="shared" si="9"/>
        <v>160.0508304695401</v>
      </c>
      <c r="I84" s="94">
        <f t="shared" si="4"/>
        <v>136.0432058991091</v>
      </c>
      <c r="J84" s="94">
        <f t="shared" si="10"/>
        <v>132.84218928971828</v>
      </c>
      <c r="K84" s="94">
        <f t="shared" si="11"/>
        <v>128.04066437563208</v>
      </c>
    </row>
    <row r="85" spans="1:11" x14ac:dyDescent="0.2">
      <c r="A85" s="7" t="s">
        <v>10</v>
      </c>
      <c r="B85" s="16" t="s">
        <v>79</v>
      </c>
      <c r="C85" s="17">
        <v>2</v>
      </c>
      <c r="D85" s="18">
        <v>840</v>
      </c>
      <c r="E85" s="8">
        <v>10.92</v>
      </c>
      <c r="F85" s="18">
        <v>48</v>
      </c>
      <c r="G85" s="138">
        <v>3.4165324847711416</v>
      </c>
      <c r="H85" s="143">
        <f t="shared" si="9"/>
        <v>163.99355926901478</v>
      </c>
      <c r="I85" s="94">
        <f t="shared" si="4"/>
        <v>139.39452537866256</v>
      </c>
      <c r="J85" s="94">
        <f t="shared" si="10"/>
        <v>136.11465419328226</v>
      </c>
      <c r="K85" s="94">
        <f t="shared" si="11"/>
        <v>131.19484741521183</v>
      </c>
    </row>
    <row r="86" spans="1:11" x14ac:dyDescent="0.2">
      <c r="A86" s="7" t="s">
        <v>10</v>
      </c>
      <c r="B86" s="16" t="s">
        <v>80</v>
      </c>
      <c r="C86" s="17">
        <v>2</v>
      </c>
      <c r="D86" s="18">
        <v>840</v>
      </c>
      <c r="E86" s="8">
        <v>10.92</v>
      </c>
      <c r="F86" s="18">
        <v>48</v>
      </c>
      <c r="G86" s="138">
        <v>3.7189577051853884</v>
      </c>
      <c r="H86" s="143">
        <f t="shared" si="9"/>
        <v>178.50996984889863</v>
      </c>
      <c r="I86" s="94">
        <f t="shared" si="4"/>
        <v>151.73347437156383</v>
      </c>
      <c r="J86" s="94">
        <f t="shared" si="10"/>
        <v>148.16327497458585</v>
      </c>
      <c r="K86" s="94">
        <f t="shared" si="11"/>
        <v>142.80797587911891</v>
      </c>
    </row>
    <row r="87" spans="1:11" x14ac:dyDescent="0.2">
      <c r="A87" s="7" t="s">
        <v>10</v>
      </c>
      <c r="B87" s="16" t="s">
        <v>81</v>
      </c>
      <c r="C87" s="17">
        <v>2</v>
      </c>
      <c r="D87" s="18">
        <v>840</v>
      </c>
      <c r="E87" s="8">
        <v>10.92</v>
      </c>
      <c r="F87" s="18">
        <v>48</v>
      </c>
      <c r="G87" s="138">
        <v>3.8900687475182645</v>
      </c>
      <c r="H87" s="143">
        <f t="shared" si="9"/>
        <v>186.72329988087671</v>
      </c>
      <c r="I87" s="94">
        <f t="shared" ref="I87:I150" si="12">H87*0.85</f>
        <v>158.7148048987452</v>
      </c>
      <c r="J87" s="94">
        <f t="shared" si="10"/>
        <v>154.98033890112765</v>
      </c>
      <c r="K87" s="94">
        <f t="shared" si="11"/>
        <v>149.37863990470137</v>
      </c>
    </row>
    <row r="88" spans="1:11" x14ac:dyDescent="0.2">
      <c r="A88" s="7" t="s">
        <v>10</v>
      </c>
      <c r="B88" s="16" t="s">
        <v>82</v>
      </c>
      <c r="C88" s="17">
        <v>2</v>
      </c>
      <c r="D88" s="18">
        <v>840</v>
      </c>
      <c r="E88" s="8">
        <v>10.92</v>
      </c>
      <c r="F88" s="18">
        <v>48</v>
      </c>
      <c r="G88" s="138">
        <v>3.5472100491476679</v>
      </c>
      <c r="H88" s="143">
        <f t="shared" si="9"/>
        <v>170.26608235908805</v>
      </c>
      <c r="I88" s="94">
        <f t="shared" si="12"/>
        <v>144.72617000522484</v>
      </c>
      <c r="J88" s="94">
        <f t="shared" si="10"/>
        <v>141.32084835804307</v>
      </c>
      <c r="K88" s="94">
        <f t="shared" si="11"/>
        <v>136.21286588727045</v>
      </c>
    </row>
    <row r="89" spans="1:11" x14ac:dyDescent="0.2">
      <c r="A89" s="7" t="s">
        <v>10</v>
      </c>
      <c r="B89" s="16" t="s">
        <v>83</v>
      </c>
      <c r="C89" s="17">
        <v>2</v>
      </c>
      <c r="D89" s="18">
        <v>840</v>
      </c>
      <c r="E89" s="8">
        <v>10.92</v>
      </c>
      <c r="F89" s="18">
        <v>48</v>
      </c>
      <c r="G89" s="138">
        <v>3.4800044446111689</v>
      </c>
      <c r="H89" s="143">
        <f t="shared" si="9"/>
        <v>167.04021334133611</v>
      </c>
      <c r="I89" s="94">
        <f t="shared" si="12"/>
        <v>141.98418134013571</v>
      </c>
      <c r="J89" s="94">
        <f t="shared" si="10"/>
        <v>138.64337707330895</v>
      </c>
      <c r="K89" s="94">
        <f t="shared" si="11"/>
        <v>133.63217067306888</v>
      </c>
    </row>
    <row r="90" spans="1:11" x14ac:dyDescent="0.2">
      <c r="A90" s="7" t="s">
        <v>10</v>
      </c>
      <c r="B90" s="16" t="s">
        <v>84</v>
      </c>
      <c r="C90" s="17">
        <v>2</v>
      </c>
      <c r="D90" s="18">
        <v>840</v>
      </c>
      <c r="E90" s="8">
        <v>10.92</v>
      </c>
      <c r="F90" s="18">
        <v>48</v>
      </c>
      <c r="G90" s="138">
        <v>3.7637614415430551</v>
      </c>
      <c r="H90" s="143">
        <f t="shared" si="9"/>
        <v>180.66054919406665</v>
      </c>
      <c r="I90" s="94">
        <f t="shared" si="12"/>
        <v>153.56146681495665</v>
      </c>
      <c r="J90" s="94">
        <f t="shared" si="10"/>
        <v>149.9482558310753</v>
      </c>
      <c r="K90" s="94">
        <f t="shared" si="11"/>
        <v>144.52843935525331</v>
      </c>
    </row>
    <row r="91" spans="1:11" x14ac:dyDescent="0.2">
      <c r="A91" s="7" t="s">
        <v>10</v>
      </c>
      <c r="B91" s="16" t="s">
        <v>85</v>
      </c>
      <c r="C91" s="17">
        <v>2</v>
      </c>
      <c r="D91" s="18">
        <v>840</v>
      </c>
      <c r="E91" s="8">
        <v>10.92</v>
      </c>
      <c r="F91" s="18">
        <v>48</v>
      </c>
      <c r="G91" s="138">
        <v>3.7637614415430551</v>
      </c>
      <c r="H91" s="143">
        <f t="shared" si="9"/>
        <v>180.66054919406665</v>
      </c>
      <c r="I91" s="94">
        <f t="shared" si="12"/>
        <v>153.56146681495665</v>
      </c>
      <c r="J91" s="94">
        <f t="shared" si="10"/>
        <v>149.9482558310753</v>
      </c>
      <c r="K91" s="94">
        <f t="shared" si="11"/>
        <v>144.52843935525331</v>
      </c>
    </row>
    <row r="92" spans="1:11" x14ac:dyDescent="0.2">
      <c r="A92" s="7" t="s">
        <v>10</v>
      </c>
      <c r="B92" s="16" t="s">
        <v>86</v>
      </c>
      <c r="C92" s="17">
        <v>2</v>
      </c>
      <c r="D92" s="18">
        <v>840</v>
      </c>
      <c r="E92" s="8">
        <v>10.92</v>
      </c>
      <c r="F92" s="18">
        <v>48</v>
      </c>
      <c r="G92" s="138">
        <v>3.9541773210631384</v>
      </c>
      <c r="H92" s="143">
        <f t="shared" si="9"/>
        <v>189.80051141103064</v>
      </c>
      <c r="I92" s="94">
        <f t="shared" si="12"/>
        <v>161.33043469937604</v>
      </c>
      <c r="J92" s="94">
        <f t="shared" si="10"/>
        <v>157.53442447115543</v>
      </c>
      <c r="K92" s="94">
        <f t="shared" si="11"/>
        <v>151.84040912882452</v>
      </c>
    </row>
    <row r="93" spans="1:11" x14ac:dyDescent="0.2">
      <c r="A93" s="7" t="s">
        <v>10</v>
      </c>
      <c r="B93" s="16" t="s">
        <v>87</v>
      </c>
      <c r="C93" s="17">
        <v>2</v>
      </c>
      <c r="D93" s="18">
        <v>840</v>
      </c>
      <c r="E93" s="8">
        <v>10.92</v>
      </c>
      <c r="F93" s="18">
        <v>48</v>
      </c>
      <c r="G93" s="138">
        <v>4.4279546371094769</v>
      </c>
      <c r="H93" s="143">
        <f t="shared" si="9"/>
        <v>212.54182258125491</v>
      </c>
      <c r="I93" s="94">
        <f t="shared" si="12"/>
        <v>180.66054919406668</v>
      </c>
      <c r="J93" s="94">
        <f t="shared" si="10"/>
        <v>176.40971274244157</v>
      </c>
      <c r="K93" s="94">
        <f t="shared" si="11"/>
        <v>170.03345806500394</v>
      </c>
    </row>
    <row r="94" spans="1:11" x14ac:dyDescent="0.2">
      <c r="A94" s="7" t="s">
        <v>10</v>
      </c>
      <c r="B94" s="16" t="s">
        <v>88</v>
      </c>
      <c r="C94" s="17">
        <v>2</v>
      </c>
      <c r="D94" s="18">
        <v>840</v>
      </c>
      <c r="E94" s="8">
        <v>10.92</v>
      </c>
      <c r="F94" s="18">
        <v>48</v>
      </c>
      <c r="G94" s="138">
        <v>4.5555311022969471</v>
      </c>
      <c r="H94" s="143">
        <f t="shared" si="9"/>
        <v>218.66549291025348</v>
      </c>
      <c r="I94" s="94">
        <f t="shared" si="12"/>
        <v>185.86566897371546</v>
      </c>
      <c r="J94" s="94">
        <f t="shared" si="10"/>
        <v>181.49235911551037</v>
      </c>
      <c r="K94" s="94">
        <f t="shared" si="11"/>
        <v>174.9323943282028</v>
      </c>
    </row>
    <row r="95" spans="1:11" x14ac:dyDescent="0.2">
      <c r="A95" s="7" t="s">
        <v>10</v>
      </c>
      <c r="B95" s="16" t="s">
        <v>89</v>
      </c>
      <c r="C95" s="17">
        <v>2</v>
      </c>
      <c r="D95" s="18">
        <v>840</v>
      </c>
      <c r="E95" s="8">
        <v>10.92</v>
      </c>
      <c r="F95" s="18">
        <v>48</v>
      </c>
      <c r="G95" s="138">
        <v>4.9989826495111096</v>
      </c>
      <c r="H95" s="143">
        <f t="shared" si="9"/>
        <v>239.95116717653326</v>
      </c>
      <c r="I95" s="94">
        <f t="shared" si="12"/>
        <v>203.95849210005326</v>
      </c>
      <c r="J95" s="94">
        <f t="shared" si="10"/>
        <v>199.15946875652259</v>
      </c>
      <c r="K95" s="94">
        <f t="shared" si="11"/>
        <v>191.96093374122663</v>
      </c>
    </row>
    <row r="96" spans="1:11" x14ac:dyDescent="0.2">
      <c r="A96" s="7" t="s">
        <v>10</v>
      </c>
      <c r="B96" s="16" t="s">
        <v>90</v>
      </c>
      <c r="C96" s="17">
        <v>2</v>
      </c>
      <c r="D96" s="18">
        <v>840</v>
      </c>
      <c r="E96" s="8">
        <v>10.92</v>
      </c>
      <c r="F96" s="18">
        <v>48</v>
      </c>
      <c r="G96" s="138">
        <v>3.334392301448752</v>
      </c>
      <c r="H96" s="143">
        <f t="shared" si="9"/>
        <v>160.0508304695401</v>
      </c>
      <c r="I96" s="94">
        <f t="shared" si="12"/>
        <v>136.0432058991091</v>
      </c>
      <c r="J96" s="94">
        <f t="shared" si="10"/>
        <v>132.84218928971828</v>
      </c>
      <c r="K96" s="94">
        <f t="shared" si="11"/>
        <v>128.04066437563208</v>
      </c>
    </row>
    <row r="97" spans="1:11" x14ac:dyDescent="0.2">
      <c r="A97" s="7" t="s">
        <v>10</v>
      </c>
      <c r="B97" s="16" t="s">
        <v>91</v>
      </c>
      <c r="C97" s="17">
        <v>2</v>
      </c>
      <c r="D97" s="18">
        <v>840</v>
      </c>
      <c r="E97" s="8">
        <v>10.92</v>
      </c>
      <c r="F97" s="18">
        <v>48</v>
      </c>
      <c r="G97" s="138">
        <v>3.595747430201806</v>
      </c>
      <c r="H97" s="143">
        <f t="shared" si="9"/>
        <v>172.59587664968669</v>
      </c>
      <c r="I97" s="94">
        <f t="shared" si="12"/>
        <v>146.70649515223369</v>
      </c>
      <c r="J97" s="94">
        <f t="shared" si="10"/>
        <v>143.25457761923994</v>
      </c>
      <c r="K97" s="94">
        <f t="shared" si="11"/>
        <v>138.07670131974936</v>
      </c>
    </row>
    <row r="98" spans="1:11" x14ac:dyDescent="0.2">
      <c r="A98" s="7" t="s">
        <v>10</v>
      </c>
      <c r="B98" s="16" t="s">
        <v>92</v>
      </c>
      <c r="C98" s="17">
        <v>2</v>
      </c>
      <c r="D98" s="18">
        <v>840</v>
      </c>
      <c r="E98" s="8">
        <v>10.92</v>
      </c>
      <c r="F98" s="18">
        <v>48</v>
      </c>
      <c r="G98" s="138">
        <v>3.595747430201806</v>
      </c>
      <c r="H98" s="143">
        <f t="shared" si="9"/>
        <v>172.59587664968669</v>
      </c>
      <c r="I98" s="94">
        <f t="shared" si="12"/>
        <v>146.70649515223369</v>
      </c>
      <c r="J98" s="94">
        <f t="shared" si="10"/>
        <v>143.25457761923994</v>
      </c>
      <c r="K98" s="94">
        <f t="shared" si="11"/>
        <v>138.07670131974936</v>
      </c>
    </row>
    <row r="99" spans="1:11" x14ac:dyDescent="0.2">
      <c r="A99" s="7" t="s">
        <v>10</v>
      </c>
      <c r="B99" s="16" t="s">
        <v>93</v>
      </c>
      <c r="C99" s="17">
        <v>2</v>
      </c>
      <c r="D99" s="18">
        <v>840</v>
      </c>
      <c r="E99" s="8">
        <v>10.92</v>
      </c>
      <c r="F99" s="18">
        <v>48</v>
      </c>
      <c r="G99" s="138">
        <v>3.7301586392748063</v>
      </c>
      <c r="H99" s="143">
        <f t="shared" si="9"/>
        <v>179.04761468519069</v>
      </c>
      <c r="I99" s="94">
        <f t="shared" si="12"/>
        <v>152.19047248241208</v>
      </c>
      <c r="J99" s="94">
        <f t="shared" si="10"/>
        <v>148.60952018870827</v>
      </c>
      <c r="K99" s="94">
        <f t="shared" si="11"/>
        <v>143.23809174815256</v>
      </c>
    </row>
    <row r="100" spans="1:11" x14ac:dyDescent="0.2">
      <c r="A100" s="7" t="s">
        <v>10</v>
      </c>
      <c r="B100" s="16" t="s">
        <v>94</v>
      </c>
      <c r="C100" s="17">
        <v>2</v>
      </c>
      <c r="D100" s="18">
        <v>840</v>
      </c>
      <c r="E100" s="8">
        <v>10.92</v>
      </c>
      <c r="F100" s="18">
        <v>48</v>
      </c>
      <c r="G100" s="138">
        <v>3.4165324847711416</v>
      </c>
      <c r="H100" s="143">
        <f t="shared" si="9"/>
        <v>163.99355926901478</v>
      </c>
      <c r="I100" s="94">
        <f t="shared" si="12"/>
        <v>139.39452537866256</v>
      </c>
      <c r="J100" s="94">
        <f t="shared" si="10"/>
        <v>136.11465419328226</v>
      </c>
      <c r="K100" s="94">
        <f t="shared" si="11"/>
        <v>131.19484741521183</v>
      </c>
    </row>
    <row r="101" spans="1:11" x14ac:dyDescent="0.2">
      <c r="A101" s="7" t="s">
        <v>10</v>
      </c>
      <c r="B101" s="16" t="s">
        <v>95</v>
      </c>
      <c r="C101" s="17">
        <v>2</v>
      </c>
      <c r="D101" s="18">
        <v>840</v>
      </c>
      <c r="E101" s="8">
        <v>10.92</v>
      </c>
      <c r="F101" s="18">
        <v>48</v>
      </c>
      <c r="G101" s="138">
        <v>3.4165324847711416</v>
      </c>
      <c r="H101" s="143">
        <f t="shared" si="9"/>
        <v>163.99355926901478</v>
      </c>
      <c r="I101" s="94">
        <f t="shared" si="12"/>
        <v>139.39452537866256</v>
      </c>
      <c r="J101" s="94">
        <f t="shared" si="10"/>
        <v>136.11465419328226</v>
      </c>
      <c r="K101" s="94">
        <f t="shared" si="11"/>
        <v>131.19484741521183</v>
      </c>
    </row>
    <row r="102" spans="1:11" x14ac:dyDescent="0.2">
      <c r="A102" s="7" t="s">
        <v>10</v>
      </c>
      <c r="B102" s="16" t="s">
        <v>96</v>
      </c>
      <c r="C102" s="17">
        <v>2</v>
      </c>
      <c r="D102" s="18">
        <v>840</v>
      </c>
      <c r="E102" s="8">
        <v>10.92</v>
      </c>
      <c r="F102" s="18">
        <v>48</v>
      </c>
      <c r="G102" s="138">
        <v>3.7189577051853884</v>
      </c>
      <c r="H102" s="143">
        <f t="shared" si="9"/>
        <v>178.50996984889863</v>
      </c>
      <c r="I102" s="94">
        <f t="shared" si="12"/>
        <v>151.73347437156383</v>
      </c>
      <c r="J102" s="94">
        <f t="shared" si="10"/>
        <v>148.16327497458585</v>
      </c>
      <c r="K102" s="94">
        <f t="shared" si="11"/>
        <v>142.80797587911891</v>
      </c>
    </row>
    <row r="103" spans="1:11" x14ac:dyDescent="0.2">
      <c r="A103" s="7" t="s">
        <v>10</v>
      </c>
      <c r="B103" s="16" t="s">
        <v>97</v>
      </c>
      <c r="C103" s="17">
        <v>2</v>
      </c>
      <c r="D103" s="18">
        <v>840</v>
      </c>
      <c r="E103" s="8">
        <v>10.92</v>
      </c>
      <c r="F103" s="18">
        <v>48</v>
      </c>
      <c r="G103" s="138">
        <v>3.7189577051853884</v>
      </c>
      <c r="H103" s="143">
        <f t="shared" si="9"/>
        <v>178.50996984889863</v>
      </c>
      <c r="I103" s="94">
        <f t="shared" si="12"/>
        <v>151.73347437156383</v>
      </c>
      <c r="J103" s="94">
        <f t="shared" si="10"/>
        <v>148.16327497458585</v>
      </c>
      <c r="K103" s="94">
        <f t="shared" si="11"/>
        <v>142.80797587911891</v>
      </c>
    </row>
    <row r="104" spans="1:11" x14ac:dyDescent="0.2">
      <c r="A104" s="7" t="s">
        <v>10</v>
      </c>
      <c r="B104" s="16" t="s">
        <v>98</v>
      </c>
      <c r="C104" s="17">
        <v>2</v>
      </c>
      <c r="D104" s="18">
        <v>840</v>
      </c>
      <c r="E104" s="8">
        <v>10.92</v>
      </c>
      <c r="F104" s="18">
        <v>48</v>
      </c>
      <c r="G104" s="138">
        <v>3.9019062953125276</v>
      </c>
      <c r="H104" s="143">
        <f t="shared" si="9"/>
        <v>187.29150217500131</v>
      </c>
      <c r="I104" s="94">
        <f t="shared" si="12"/>
        <v>159.19777684875112</v>
      </c>
      <c r="J104" s="94">
        <f t="shared" si="10"/>
        <v>155.45194680525108</v>
      </c>
      <c r="K104" s="94">
        <f t="shared" si="11"/>
        <v>149.83320174000104</v>
      </c>
    </row>
    <row r="105" spans="1:11" x14ac:dyDescent="0.2">
      <c r="A105" s="7" t="s">
        <v>10</v>
      </c>
      <c r="B105" s="16" t="s">
        <v>19</v>
      </c>
      <c r="C105" s="17">
        <v>2</v>
      </c>
      <c r="D105" s="18">
        <v>840</v>
      </c>
      <c r="E105" s="8">
        <v>10.92</v>
      </c>
      <c r="F105" s="18">
        <v>48</v>
      </c>
      <c r="G105" s="138">
        <v>3.4352007082535017</v>
      </c>
      <c r="H105" s="143">
        <f t="shared" si="9"/>
        <v>164.88963399616807</v>
      </c>
      <c r="I105" s="94">
        <f t="shared" si="12"/>
        <v>140.15618889674286</v>
      </c>
      <c r="J105" s="94">
        <f t="shared" si="10"/>
        <v>136.8583962168195</v>
      </c>
      <c r="K105" s="94">
        <f t="shared" si="11"/>
        <v>131.91170719693446</v>
      </c>
    </row>
    <row r="106" spans="1:11" x14ac:dyDescent="0.2">
      <c r="A106" s="7" t="s">
        <v>10</v>
      </c>
      <c r="B106" s="16" t="s">
        <v>20</v>
      </c>
      <c r="C106" s="17">
        <v>2</v>
      </c>
      <c r="D106" s="18">
        <v>840</v>
      </c>
      <c r="E106" s="8">
        <v>10.92</v>
      </c>
      <c r="F106" s="18">
        <v>48</v>
      </c>
      <c r="G106" s="138">
        <v>3.6218829430771118</v>
      </c>
      <c r="H106" s="143">
        <f t="shared" si="9"/>
        <v>173.85038126770138</v>
      </c>
      <c r="I106" s="94">
        <f t="shared" si="12"/>
        <v>147.77282407754618</v>
      </c>
      <c r="J106" s="94">
        <f t="shared" si="10"/>
        <v>144.29581645219213</v>
      </c>
      <c r="K106" s="94">
        <f t="shared" si="11"/>
        <v>139.0803050141611</v>
      </c>
    </row>
    <row r="107" spans="1:11" x14ac:dyDescent="0.2">
      <c r="A107" s="7" t="s">
        <v>10</v>
      </c>
      <c r="B107" s="16" t="s">
        <v>21</v>
      </c>
      <c r="C107" s="17">
        <v>2</v>
      </c>
      <c r="D107" s="18">
        <v>840</v>
      </c>
      <c r="E107" s="8">
        <v>10.92</v>
      </c>
      <c r="F107" s="18">
        <v>48</v>
      </c>
      <c r="G107" s="138">
        <v>3.9131072294019429</v>
      </c>
      <c r="H107" s="143">
        <f t="shared" si="9"/>
        <v>187.82914701129326</v>
      </c>
      <c r="I107" s="94">
        <f t="shared" si="12"/>
        <v>159.65477495959928</v>
      </c>
      <c r="J107" s="94">
        <f t="shared" si="10"/>
        <v>155.8981920193734</v>
      </c>
      <c r="K107" s="94">
        <f t="shared" si="11"/>
        <v>150.2633176090346</v>
      </c>
    </row>
    <row r="108" spans="1:11" x14ac:dyDescent="0.2">
      <c r="A108" s="7" t="s">
        <v>10</v>
      </c>
      <c r="B108" s="16" t="s">
        <v>22</v>
      </c>
      <c r="C108" s="17">
        <v>2</v>
      </c>
      <c r="D108" s="18">
        <v>840</v>
      </c>
      <c r="E108" s="8">
        <v>10.92</v>
      </c>
      <c r="F108" s="18">
        <v>48</v>
      </c>
      <c r="G108" s="138">
        <v>3.6666866794347794</v>
      </c>
      <c r="H108" s="143">
        <f t="shared" si="9"/>
        <v>176.00096061286942</v>
      </c>
      <c r="I108" s="94">
        <f t="shared" si="12"/>
        <v>149.60081652093899</v>
      </c>
      <c r="J108" s="94">
        <f t="shared" si="10"/>
        <v>146.08079730868161</v>
      </c>
      <c r="K108" s="94">
        <f t="shared" si="11"/>
        <v>140.80076849029555</v>
      </c>
    </row>
    <row r="109" spans="1:11" x14ac:dyDescent="0.2">
      <c r="A109" s="7" t="s">
        <v>10</v>
      </c>
      <c r="B109" s="16" t="s">
        <v>23</v>
      </c>
      <c r="C109" s="17">
        <v>2</v>
      </c>
      <c r="D109" s="18">
        <v>840</v>
      </c>
      <c r="E109" s="8">
        <v>10.92</v>
      </c>
      <c r="F109" s="18">
        <v>48</v>
      </c>
      <c r="G109" s="138">
        <v>3.7301586392748063</v>
      </c>
      <c r="H109" s="143">
        <f t="shared" si="9"/>
        <v>179.04761468519069</v>
      </c>
      <c r="I109" s="94">
        <f t="shared" si="12"/>
        <v>152.19047248241208</v>
      </c>
      <c r="J109" s="94">
        <f t="shared" si="10"/>
        <v>148.60952018870827</v>
      </c>
      <c r="K109" s="94">
        <f t="shared" si="11"/>
        <v>143.23809174815256</v>
      </c>
    </row>
    <row r="110" spans="1:11" x14ac:dyDescent="0.2">
      <c r="A110" s="7" t="s">
        <v>10</v>
      </c>
      <c r="B110" s="16" t="s">
        <v>24</v>
      </c>
      <c r="C110" s="17">
        <v>2</v>
      </c>
      <c r="D110" s="18">
        <v>840</v>
      </c>
      <c r="E110" s="8">
        <v>10.92</v>
      </c>
      <c r="F110" s="18">
        <v>48</v>
      </c>
      <c r="G110" s="138">
        <v>3.6666866794347794</v>
      </c>
      <c r="H110" s="143">
        <f t="shared" si="9"/>
        <v>176.00096061286942</v>
      </c>
      <c r="I110" s="94">
        <f t="shared" si="12"/>
        <v>149.60081652093899</v>
      </c>
      <c r="J110" s="94">
        <f t="shared" si="10"/>
        <v>146.08079730868161</v>
      </c>
      <c r="K110" s="94">
        <f t="shared" si="11"/>
        <v>140.80076849029555</v>
      </c>
    </row>
    <row r="111" spans="1:11" x14ac:dyDescent="0.2">
      <c r="A111" s="7" t="s">
        <v>10</v>
      </c>
      <c r="B111" s="16" t="s">
        <v>25</v>
      </c>
      <c r="C111" s="17">
        <v>2</v>
      </c>
      <c r="D111" s="18">
        <v>840</v>
      </c>
      <c r="E111" s="8">
        <v>10.92</v>
      </c>
      <c r="F111" s="18">
        <v>48</v>
      </c>
      <c r="G111" s="138">
        <v>4.5553378091067653</v>
      </c>
      <c r="H111" s="143">
        <f t="shared" si="9"/>
        <v>218.65621483712474</v>
      </c>
      <c r="I111" s="94">
        <f t="shared" si="12"/>
        <v>185.85778261155602</v>
      </c>
      <c r="J111" s="94">
        <f t="shared" si="10"/>
        <v>181.48465831481352</v>
      </c>
      <c r="K111" s="94">
        <f t="shared" si="11"/>
        <v>174.92497186969979</v>
      </c>
    </row>
    <row r="112" spans="1:11" x14ac:dyDescent="0.2">
      <c r="A112" s="7" t="s">
        <v>10</v>
      </c>
      <c r="B112" s="16" t="s">
        <v>26</v>
      </c>
      <c r="C112" s="17">
        <v>2</v>
      </c>
      <c r="D112" s="18">
        <v>840</v>
      </c>
      <c r="E112" s="8">
        <v>10.92</v>
      </c>
      <c r="F112" s="18">
        <v>48</v>
      </c>
      <c r="G112" s="138">
        <v>4.5553378091067653</v>
      </c>
      <c r="H112" s="143">
        <f t="shared" si="9"/>
        <v>218.65621483712474</v>
      </c>
      <c r="I112" s="94">
        <f t="shared" si="12"/>
        <v>185.85778261155602</v>
      </c>
      <c r="J112" s="94">
        <f t="shared" si="10"/>
        <v>181.48465831481352</v>
      </c>
      <c r="K112" s="94">
        <f t="shared" si="11"/>
        <v>174.92497186969979</v>
      </c>
    </row>
    <row r="113" spans="1:11" x14ac:dyDescent="0.2">
      <c r="A113" s="7" t="s">
        <v>10</v>
      </c>
      <c r="B113" s="16" t="s">
        <v>27</v>
      </c>
      <c r="C113" s="17">
        <v>2</v>
      </c>
      <c r="D113" s="18">
        <v>840</v>
      </c>
      <c r="E113" s="8">
        <v>10.92</v>
      </c>
      <c r="F113" s="18">
        <v>48</v>
      </c>
      <c r="G113" s="138">
        <v>3.6890885476136117</v>
      </c>
      <c r="H113" s="143">
        <f t="shared" si="9"/>
        <v>177.07625028545337</v>
      </c>
      <c r="I113" s="94">
        <f t="shared" si="12"/>
        <v>150.51481274263537</v>
      </c>
      <c r="J113" s="94">
        <f t="shared" si="10"/>
        <v>146.9732877369263</v>
      </c>
      <c r="K113" s="94">
        <f t="shared" si="11"/>
        <v>141.6610002283627</v>
      </c>
    </row>
    <row r="114" spans="1:11" x14ac:dyDescent="0.2">
      <c r="A114" s="7" t="s">
        <v>10</v>
      </c>
      <c r="B114" s="16" t="s">
        <v>28</v>
      </c>
      <c r="C114" s="17">
        <v>2</v>
      </c>
      <c r="D114" s="18">
        <v>840</v>
      </c>
      <c r="E114" s="8">
        <v>10.92</v>
      </c>
      <c r="F114" s="18">
        <v>48</v>
      </c>
      <c r="G114" s="138">
        <v>3.9728455445454993</v>
      </c>
      <c r="H114" s="143">
        <f t="shared" si="9"/>
        <v>190.69658613818396</v>
      </c>
      <c r="I114" s="94">
        <f t="shared" si="12"/>
        <v>162.09209821745637</v>
      </c>
      <c r="J114" s="94">
        <f t="shared" si="10"/>
        <v>158.27816649469267</v>
      </c>
      <c r="K114" s="94">
        <f t="shared" si="11"/>
        <v>152.55726891054718</v>
      </c>
    </row>
    <row r="115" spans="1:11" x14ac:dyDescent="0.2">
      <c r="A115" s="7" t="s">
        <v>10</v>
      </c>
      <c r="B115" s="16" t="s">
        <v>29</v>
      </c>
      <c r="C115" s="17">
        <v>2</v>
      </c>
      <c r="D115" s="18">
        <v>840</v>
      </c>
      <c r="E115" s="8">
        <v>10.92</v>
      </c>
      <c r="F115" s="18">
        <v>48</v>
      </c>
      <c r="G115" s="138">
        <v>3.5733455620229742</v>
      </c>
      <c r="H115" s="143">
        <f t="shared" si="9"/>
        <v>171.52058697710277</v>
      </c>
      <c r="I115" s="94">
        <f t="shared" si="12"/>
        <v>145.79249893053733</v>
      </c>
      <c r="J115" s="94">
        <f t="shared" si="10"/>
        <v>142.36208719099528</v>
      </c>
      <c r="K115" s="94">
        <f t="shared" si="11"/>
        <v>137.21646958168222</v>
      </c>
    </row>
    <row r="116" spans="1:11" x14ac:dyDescent="0.2">
      <c r="A116" s="7" t="s">
        <v>10</v>
      </c>
      <c r="B116" s="16" t="s">
        <v>30</v>
      </c>
      <c r="C116" s="17">
        <v>2</v>
      </c>
      <c r="D116" s="18">
        <v>840</v>
      </c>
      <c r="E116" s="8">
        <v>10.92</v>
      </c>
      <c r="F116" s="18">
        <v>48</v>
      </c>
      <c r="G116" s="138">
        <v>3.9317754528843056</v>
      </c>
      <c r="H116" s="143">
        <f t="shared" si="9"/>
        <v>188.72522173844666</v>
      </c>
      <c r="I116" s="94">
        <f t="shared" si="12"/>
        <v>160.41643847767966</v>
      </c>
      <c r="J116" s="94">
        <f t="shared" si="10"/>
        <v>156.64193404291072</v>
      </c>
      <c r="K116" s="94">
        <f t="shared" si="11"/>
        <v>150.98017739075735</v>
      </c>
    </row>
    <row r="117" spans="1:11" x14ac:dyDescent="0.2">
      <c r="A117" s="7" t="s">
        <v>10</v>
      </c>
      <c r="B117" s="16" t="s">
        <v>31</v>
      </c>
      <c r="C117" s="17">
        <v>2</v>
      </c>
      <c r="D117" s="18">
        <v>840</v>
      </c>
      <c r="E117" s="8">
        <v>10.92</v>
      </c>
      <c r="F117" s="18">
        <v>48</v>
      </c>
      <c r="G117" s="138">
        <v>3.8720371377407505</v>
      </c>
      <c r="H117" s="143">
        <f t="shared" si="9"/>
        <v>185.85778261155602</v>
      </c>
      <c r="I117" s="94">
        <f t="shared" si="12"/>
        <v>157.9791152198226</v>
      </c>
      <c r="J117" s="94">
        <f t="shared" si="10"/>
        <v>154.26195956759148</v>
      </c>
      <c r="K117" s="94">
        <f t="shared" si="11"/>
        <v>148.68622608924483</v>
      </c>
    </row>
    <row r="118" spans="1:11" x14ac:dyDescent="0.2">
      <c r="A118" s="7" t="s">
        <v>10</v>
      </c>
      <c r="B118" s="16" t="s">
        <v>32</v>
      </c>
      <c r="C118" s="17">
        <v>2</v>
      </c>
      <c r="D118" s="18">
        <v>840</v>
      </c>
      <c r="E118" s="8">
        <v>10.92</v>
      </c>
      <c r="F118" s="18">
        <v>48</v>
      </c>
      <c r="G118" s="138">
        <v>3.7077567710959727</v>
      </c>
      <c r="H118" s="143">
        <f t="shared" si="9"/>
        <v>177.97232501260669</v>
      </c>
      <c r="I118" s="94">
        <f t="shared" si="12"/>
        <v>151.27647626071567</v>
      </c>
      <c r="J118" s="94">
        <f t="shared" si="10"/>
        <v>147.71702976046353</v>
      </c>
      <c r="K118" s="94">
        <f t="shared" si="11"/>
        <v>142.37786001008536</v>
      </c>
    </row>
    <row r="119" spans="1:11" x14ac:dyDescent="0.2">
      <c r="A119" s="7" t="s">
        <v>10</v>
      </c>
      <c r="B119" s="16" t="s">
        <v>33</v>
      </c>
      <c r="C119" s="17">
        <v>2</v>
      </c>
      <c r="D119" s="18">
        <v>840</v>
      </c>
      <c r="E119" s="8">
        <v>10.92</v>
      </c>
      <c r="F119" s="18">
        <v>48</v>
      </c>
      <c r="G119" s="138">
        <v>3.417895286964471</v>
      </c>
      <c r="H119" s="143">
        <f t="shared" si="9"/>
        <v>164.0589737742946</v>
      </c>
      <c r="I119" s="94">
        <f t="shared" si="12"/>
        <v>139.4501277081504</v>
      </c>
      <c r="J119" s="94">
        <f t="shared" si="10"/>
        <v>136.16894823266452</v>
      </c>
      <c r="K119" s="94">
        <f t="shared" si="11"/>
        <v>131.24717901943569</v>
      </c>
    </row>
    <row r="120" spans="1:11" x14ac:dyDescent="0.2">
      <c r="A120" s="7" t="s">
        <v>10</v>
      </c>
      <c r="B120" s="16" t="s">
        <v>34</v>
      </c>
      <c r="C120" s="17">
        <v>2</v>
      </c>
      <c r="D120" s="18">
        <v>840</v>
      </c>
      <c r="E120" s="8">
        <v>10.92</v>
      </c>
      <c r="F120" s="18">
        <v>48</v>
      </c>
      <c r="G120" s="138">
        <v>3.8720371377407505</v>
      </c>
      <c r="H120" s="143">
        <f t="shared" si="9"/>
        <v>185.85778261155602</v>
      </c>
      <c r="I120" s="94">
        <f t="shared" si="12"/>
        <v>157.9791152198226</v>
      </c>
      <c r="J120" s="94">
        <f t="shared" si="10"/>
        <v>154.26195956759148</v>
      </c>
      <c r="K120" s="94">
        <f t="shared" si="11"/>
        <v>148.68622608924483</v>
      </c>
    </row>
    <row r="121" spans="1:11" x14ac:dyDescent="0.2">
      <c r="A121" s="7" t="s">
        <v>10</v>
      </c>
      <c r="B121" s="16" t="s">
        <v>35</v>
      </c>
      <c r="C121" s="17">
        <v>2</v>
      </c>
      <c r="D121" s="18">
        <v>840</v>
      </c>
      <c r="E121" s="8">
        <v>10.92</v>
      </c>
      <c r="F121" s="18">
        <v>48</v>
      </c>
      <c r="G121" s="138">
        <v>3.8720371377407505</v>
      </c>
      <c r="H121" s="143">
        <f t="shared" si="9"/>
        <v>185.85778261155602</v>
      </c>
      <c r="I121" s="94">
        <f t="shared" si="12"/>
        <v>157.9791152198226</v>
      </c>
      <c r="J121" s="94">
        <f t="shared" si="10"/>
        <v>154.26195956759148</v>
      </c>
      <c r="K121" s="94">
        <f t="shared" si="11"/>
        <v>148.68622608924483</v>
      </c>
    </row>
    <row r="122" spans="1:11" x14ac:dyDescent="0.2">
      <c r="A122" s="7" t="s">
        <v>10</v>
      </c>
      <c r="B122" s="16" t="s">
        <v>36</v>
      </c>
      <c r="C122" s="17">
        <v>2</v>
      </c>
      <c r="D122" s="18">
        <v>840</v>
      </c>
      <c r="E122" s="8">
        <v>10.92</v>
      </c>
      <c r="F122" s="18">
        <v>48</v>
      </c>
      <c r="G122" s="138">
        <v>3.6517521006488898</v>
      </c>
      <c r="H122" s="143">
        <f t="shared" si="9"/>
        <v>175.2841008311467</v>
      </c>
      <c r="I122" s="94">
        <f t="shared" si="12"/>
        <v>148.99148570647469</v>
      </c>
      <c r="J122" s="94">
        <f t="shared" si="10"/>
        <v>145.48580368985176</v>
      </c>
      <c r="K122" s="94">
        <f t="shared" si="11"/>
        <v>140.22728066491737</v>
      </c>
    </row>
    <row r="123" spans="1:11" x14ac:dyDescent="0.2">
      <c r="A123" s="7" t="s">
        <v>10</v>
      </c>
      <c r="B123" s="16" t="s">
        <v>37</v>
      </c>
      <c r="C123" s="17">
        <v>2</v>
      </c>
      <c r="D123" s="18">
        <v>840</v>
      </c>
      <c r="E123" s="8">
        <v>10.92</v>
      </c>
      <c r="F123" s="18">
        <v>48</v>
      </c>
      <c r="G123" s="138">
        <v>3.7637614415430551</v>
      </c>
      <c r="H123" s="143">
        <f t="shared" si="9"/>
        <v>180.66054919406665</v>
      </c>
      <c r="I123" s="94">
        <f t="shared" si="12"/>
        <v>153.56146681495665</v>
      </c>
      <c r="J123" s="94">
        <f t="shared" si="10"/>
        <v>149.9482558310753</v>
      </c>
      <c r="K123" s="94">
        <f t="shared" si="11"/>
        <v>144.52843935525331</v>
      </c>
    </row>
    <row r="124" spans="1:11" x14ac:dyDescent="0.2">
      <c r="A124" s="7" t="s">
        <v>10</v>
      </c>
      <c r="B124" s="16" t="s">
        <v>38</v>
      </c>
      <c r="C124" s="17">
        <v>2</v>
      </c>
      <c r="D124" s="18">
        <v>840</v>
      </c>
      <c r="E124" s="8">
        <v>10.92</v>
      </c>
      <c r="F124" s="18">
        <v>48</v>
      </c>
      <c r="G124" s="138">
        <v>4.2474149588354644</v>
      </c>
      <c r="H124" s="143">
        <f t="shared" si="9"/>
        <v>203.8759180241023</v>
      </c>
      <c r="I124" s="94">
        <f t="shared" si="12"/>
        <v>173.29453032048696</v>
      </c>
      <c r="J124" s="94">
        <f t="shared" si="10"/>
        <v>169.2170119600049</v>
      </c>
      <c r="K124" s="94">
        <f t="shared" si="11"/>
        <v>163.10073441928185</v>
      </c>
    </row>
    <row r="125" spans="1:11" x14ac:dyDescent="0.2">
      <c r="A125" s="7" t="s">
        <v>10</v>
      </c>
      <c r="B125" s="16" t="s">
        <v>39</v>
      </c>
      <c r="C125" s="17">
        <v>2</v>
      </c>
      <c r="D125" s="18">
        <v>840</v>
      </c>
      <c r="E125" s="8">
        <v>10.92</v>
      </c>
      <c r="F125" s="18">
        <v>48</v>
      </c>
      <c r="G125" s="138">
        <v>3.6853549029171386</v>
      </c>
      <c r="H125" s="143">
        <f t="shared" si="9"/>
        <v>176.89703534002265</v>
      </c>
      <c r="I125" s="94">
        <f t="shared" si="12"/>
        <v>150.36248003901926</v>
      </c>
      <c r="J125" s="94">
        <f t="shared" si="10"/>
        <v>146.82453933221879</v>
      </c>
      <c r="K125" s="94">
        <f t="shared" si="11"/>
        <v>141.51762827201813</v>
      </c>
    </row>
    <row r="126" spans="1:11" x14ac:dyDescent="0.2">
      <c r="A126" s="7" t="s">
        <v>10</v>
      </c>
      <c r="B126" s="16" t="s">
        <v>40</v>
      </c>
      <c r="C126" s="17">
        <v>2</v>
      </c>
      <c r="D126" s="18">
        <v>840</v>
      </c>
      <c r="E126" s="8">
        <v>10.92</v>
      </c>
      <c r="F126" s="18">
        <v>48</v>
      </c>
      <c r="G126" s="138">
        <v>3.8720371377407505</v>
      </c>
      <c r="H126" s="143">
        <f t="shared" si="9"/>
        <v>185.85778261155602</v>
      </c>
      <c r="I126" s="94">
        <f t="shared" si="12"/>
        <v>157.9791152198226</v>
      </c>
      <c r="J126" s="94">
        <f t="shared" si="10"/>
        <v>154.26195956759148</v>
      </c>
      <c r="K126" s="94">
        <f t="shared" si="11"/>
        <v>148.68622608924483</v>
      </c>
    </row>
    <row r="127" spans="1:11" x14ac:dyDescent="0.2">
      <c r="A127" s="7" t="s">
        <v>10</v>
      </c>
      <c r="B127" s="16" t="s">
        <v>41</v>
      </c>
      <c r="C127" s="17">
        <v>2</v>
      </c>
      <c r="D127" s="18">
        <v>840</v>
      </c>
      <c r="E127" s="8">
        <v>10.92</v>
      </c>
      <c r="F127" s="18">
        <v>48</v>
      </c>
      <c r="G127" s="138">
        <v>3.8720371377407505</v>
      </c>
      <c r="H127" s="143">
        <f t="shared" si="9"/>
        <v>185.85778261155602</v>
      </c>
      <c r="I127" s="94">
        <f t="shared" si="12"/>
        <v>157.9791152198226</v>
      </c>
      <c r="J127" s="94">
        <f t="shared" si="10"/>
        <v>154.26195956759148</v>
      </c>
      <c r="K127" s="94">
        <f t="shared" si="11"/>
        <v>148.68622608924483</v>
      </c>
    </row>
    <row r="128" spans="1:11" x14ac:dyDescent="0.2">
      <c r="A128" s="7" t="s">
        <v>10</v>
      </c>
      <c r="B128" s="16" t="s">
        <v>42</v>
      </c>
      <c r="C128" s="17">
        <v>2</v>
      </c>
      <c r="D128" s="18">
        <v>840</v>
      </c>
      <c r="E128" s="8">
        <v>10.92</v>
      </c>
      <c r="F128" s="18">
        <v>48</v>
      </c>
      <c r="G128" s="138">
        <v>4.6785043921787457</v>
      </c>
      <c r="H128" s="143">
        <f t="shared" si="9"/>
        <v>224.56821082457981</v>
      </c>
      <c r="I128" s="94">
        <f t="shared" si="12"/>
        <v>190.88297920089283</v>
      </c>
      <c r="J128" s="94">
        <f t="shared" si="10"/>
        <v>186.39161498440123</v>
      </c>
      <c r="K128" s="94">
        <f t="shared" si="11"/>
        <v>179.65456865966385</v>
      </c>
    </row>
    <row r="129" spans="1:11" x14ac:dyDescent="0.2">
      <c r="A129" s="7" t="s">
        <v>10</v>
      </c>
      <c r="B129" s="16" t="s">
        <v>43</v>
      </c>
      <c r="C129" s="17">
        <v>2</v>
      </c>
      <c r="D129" s="18">
        <v>840</v>
      </c>
      <c r="E129" s="8">
        <v>10.92</v>
      </c>
      <c r="F129" s="18">
        <v>48</v>
      </c>
      <c r="G129" s="138">
        <v>5.1676118474166035</v>
      </c>
      <c r="H129" s="143">
        <f t="shared" si="9"/>
        <v>248.04536867599697</v>
      </c>
      <c r="I129" s="94">
        <f t="shared" si="12"/>
        <v>210.83856337459741</v>
      </c>
      <c r="J129" s="94">
        <f t="shared" si="10"/>
        <v>205.87765600107747</v>
      </c>
      <c r="K129" s="94">
        <f t="shared" si="11"/>
        <v>198.43629494079758</v>
      </c>
    </row>
    <row r="130" spans="1:11" x14ac:dyDescent="0.2">
      <c r="A130" s="7" t="s">
        <v>10</v>
      </c>
      <c r="B130" s="16" t="s">
        <v>44</v>
      </c>
      <c r="C130" s="17">
        <v>2</v>
      </c>
      <c r="D130" s="18">
        <v>840</v>
      </c>
      <c r="E130" s="8">
        <v>10.92</v>
      </c>
      <c r="F130" s="18">
        <v>48</v>
      </c>
      <c r="G130" s="138">
        <v>4.7905137330729133</v>
      </c>
      <c r="H130" s="143">
        <f t="shared" si="9"/>
        <v>229.94465918749984</v>
      </c>
      <c r="I130" s="94">
        <f t="shared" si="12"/>
        <v>195.45296030937484</v>
      </c>
      <c r="J130" s="94">
        <f t="shared" si="10"/>
        <v>190.85406712562485</v>
      </c>
      <c r="K130" s="94">
        <f t="shared" si="11"/>
        <v>183.95572734999988</v>
      </c>
    </row>
    <row r="131" spans="1:11" x14ac:dyDescent="0.2">
      <c r="A131" s="7" t="s">
        <v>10</v>
      </c>
      <c r="B131" s="16" t="s">
        <v>45</v>
      </c>
      <c r="C131" s="17">
        <v>2</v>
      </c>
      <c r="D131" s="18">
        <v>840</v>
      </c>
      <c r="E131" s="8">
        <v>10.92</v>
      </c>
      <c r="F131" s="18">
        <v>48</v>
      </c>
      <c r="G131" s="138">
        <v>5.2833548330072428</v>
      </c>
      <c r="H131" s="143">
        <f t="shared" si="9"/>
        <v>253.60103198434766</v>
      </c>
      <c r="I131" s="94">
        <f t="shared" si="12"/>
        <v>215.56087718669551</v>
      </c>
      <c r="J131" s="94">
        <f t="shared" si="10"/>
        <v>210.48885654700854</v>
      </c>
      <c r="K131" s="94">
        <f t="shared" si="11"/>
        <v>202.88082558747814</v>
      </c>
    </row>
    <row r="132" spans="1:11" x14ac:dyDescent="0.2">
      <c r="A132" s="7" t="s">
        <v>10</v>
      </c>
      <c r="B132" s="16" t="s">
        <v>46</v>
      </c>
      <c r="C132" s="17">
        <v>2</v>
      </c>
      <c r="D132" s="18">
        <v>840</v>
      </c>
      <c r="E132" s="8">
        <v>10.92</v>
      </c>
      <c r="F132" s="18">
        <v>48</v>
      </c>
      <c r="G132" s="138">
        <v>3.8197661119901389</v>
      </c>
      <c r="H132" s="143">
        <f t="shared" si="9"/>
        <v>183.34877337552666</v>
      </c>
      <c r="I132" s="94">
        <f t="shared" si="12"/>
        <v>155.84645736919765</v>
      </c>
      <c r="J132" s="94">
        <f t="shared" si="10"/>
        <v>152.17948190168713</v>
      </c>
      <c r="K132" s="94">
        <f t="shared" si="11"/>
        <v>146.67901870042132</v>
      </c>
    </row>
    <row r="133" spans="1:11" x14ac:dyDescent="0.2">
      <c r="A133" s="7" t="s">
        <v>10</v>
      </c>
      <c r="B133" s="16" t="s">
        <v>47</v>
      </c>
      <c r="C133" s="17">
        <v>2</v>
      </c>
      <c r="D133" s="18">
        <v>840</v>
      </c>
      <c r="E133" s="8">
        <v>10.92</v>
      </c>
      <c r="F133" s="18">
        <v>48</v>
      </c>
      <c r="G133" s="138">
        <v>4.0064483468137491</v>
      </c>
      <c r="H133" s="143">
        <f t="shared" si="9"/>
        <v>192.30952064705997</v>
      </c>
      <c r="I133" s="94">
        <f t="shared" si="12"/>
        <v>163.46309255000097</v>
      </c>
      <c r="J133" s="94">
        <f t="shared" si="10"/>
        <v>159.61690213705975</v>
      </c>
      <c r="K133" s="94">
        <f t="shared" si="11"/>
        <v>153.84761651764799</v>
      </c>
    </row>
    <row r="134" spans="1:11" x14ac:dyDescent="0.2">
      <c r="A134" s="7" t="s">
        <v>10</v>
      </c>
      <c r="B134" s="16" t="s">
        <v>48</v>
      </c>
      <c r="C134" s="17">
        <v>2</v>
      </c>
      <c r="D134" s="18">
        <v>840</v>
      </c>
      <c r="E134" s="8">
        <v>10.92</v>
      </c>
      <c r="F134" s="18">
        <v>48</v>
      </c>
      <c r="G134" s="138">
        <v>4.1783280246474721</v>
      </c>
      <c r="H134" s="143">
        <f t="shared" si="9"/>
        <v>200.55974518307866</v>
      </c>
      <c r="I134" s="94">
        <f t="shared" si="12"/>
        <v>170.47578340561685</v>
      </c>
      <c r="J134" s="94">
        <f t="shared" si="10"/>
        <v>166.46458850195529</v>
      </c>
      <c r="K134" s="94">
        <f t="shared" si="11"/>
        <v>160.44779614646293</v>
      </c>
    </row>
    <row r="135" spans="1:11" x14ac:dyDescent="0.2">
      <c r="A135" s="7" t="s">
        <v>10</v>
      </c>
      <c r="B135" s="16" t="s">
        <v>49</v>
      </c>
      <c r="C135" s="17">
        <v>2</v>
      </c>
      <c r="D135" s="18">
        <v>840</v>
      </c>
      <c r="E135" s="8">
        <v>10.92</v>
      </c>
      <c r="F135" s="18">
        <v>48</v>
      </c>
      <c r="G135" s="138">
        <v>4.0062062661963544</v>
      </c>
      <c r="H135" s="143">
        <f t="shared" si="9"/>
        <v>192.29790077742501</v>
      </c>
      <c r="I135" s="94">
        <f t="shared" si="12"/>
        <v>163.45321566081125</v>
      </c>
      <c r="J135" s="94">
        <f t="shared" si="10"/>
        <v>159.60725764526276</v>
      </c>
      <c r="K135" s="94">
        <f t="shared" si="11"/>
        <v>153.83832062194003</v>
      </c>
    </row>
    <row r="136" spans="1:11" x14ac:dyDescent="0.2">
      <c r="A136" s="7" t="s">
        <v>10</v>
      </c>
      <c r="B136" s="16" t="s">
        <v>50</v>
      </c>
      <c r="C136" s="17">
        <v>2</v>
      </c>
      <c r="D136" s="18">
        <v>840</v>
      </c>
      <c r="E136" s="8">
        <v>10.92</v>
      </c>
      <c r="F136" s="18">
        <v>48</v>
      </c>
      <c r="G136" s="138">
        <v>4.7893900459998839</v>
      </c>
      <c r="H136" s="143">
        <f t="shared" si="9"/>
        <v>229.89072220799443</v>
      </c>
      <c r="I136" s="94">
        <f t="shared" si="12"/>
        <v>195.40711387679525</v>
      </c>
      <c r="J136" s="94">
        <f t="shared" si="10"/>
        <v>190.80929943263536</v>
      </c>
      <c r="K136" s="94">
        <f t="shared" si="11"/>
        <v>183.91257776639554</v>
      </c>
    </row>
    <row r="137" spans="1:11" x14ac:dyDescent="0.2">
      <c r="A137" s="7" t="s">
        <v>10</v>
      </c>
      <c r="B137" s="16" t="s">
        <v>51</v>
      </c>
      <c r="C137" s="17">
        <v>2</v>
      </c>
      <c r="D137" s="18">
        <v>840</v>
      </c>
      <c r="E137" s="8">
        <v>10.92</v>
      </c>
      <c r="F137" s="18">
        <v>48</v>
      </c>
      <c r="G137" s="138">
        <v>4.0139156362066943</v>
      </c>
      <c r="H137" s="143">
        <f t="shared" si="9"/>
        <v>192.66795053792134</v>
      </c>
      <c r="I137" s="94">
        <f t="shared" si="12"/>
        <v>163.76775795723313</v>
      </c>
      <c r="J137" s="94">
        <f t="shared" si="10"/>
        <v>159.91439894647471</v>
      </c>
      <c r="K137" s="94">
        <f t="shared" si="11"/>
        <v>154.1343604303371</v>
      </c>
    </row>
    <row r="138" spans="1:11" x14ac:dyDescent="0.2">
      <c r="A138" s="7" t="s">
        <v>10</v>
      </c>
      <c r="B138" s="16" t="s">
        <v>52</v>
      </c>
      <c r="C138" s="17">
        <v>2</v>
      </c>
      <c r="D138" s="18">
        <v>840</v>
      </c>
      <c r="E138" s="8">
        <v>10.92</v>
      </c>
      <c r="F138" s="18">
        <v>48</v>
      </c>
      <c r="G138" s="138">
        <v>4.6792082975104137</v>
      </c>
      <c r="H138" s="143">
        <f t="shared" si="9"/>
        <v>224.60199828049986</v>
      </c>
      <c r="I138" s="94">
        <f t="shared" si="12"/>
        <v>190.91169853842487</v>
      </c>
      <c r="J138" s="94">
        <f t="shared" si="10"/>
        <v>186.41965857281488</v>
      </c>
      <c r="K138" s="94">
        <f t="shared" si="11"/>
        <v>179.6815986243999</v>
      </c>
    </row>
    <row r="139" spans="1:11" ht="15.75" customHeight="1" x14ac:dyDescent="0.2">
      <c r="A139" s="156"/>
      <c r="B139" s="156"/>
      <c r="C139" s="156"/>
      <c r="D139" s="156"/>
      <c r="E139" s="156"/>
      <c r="F139" s="156"/>
      <c r="G139" s="156"/>
      <c r="H139" s="156"/>
      <c r="I139" s="156"/>
      <c r="J139" s="156"/>
      <c r="K139" s="156"/>
    </row>
    <row r="140" spans="1:11" x14ac:dyDescent="0.2">
      <c r="A140" s="7" t="s">
        <v>11</v>
      </c>
      <c r="B140" s="16" t="s">
        <v>18</v>
      </c>
      <c r="C140" s="17">
        <v>2.4500000000000002</v>
      </c>
      <c r="D140" s="18">
        <v>584</v>
      </c>
      <c r="E140" s="8">
        <v>8.76</v>
      </c>
      <c r="F140" s="18">
        <v>64</v>
      </c>
      <c r="G140" s="138">
        <v>3.5975534693736773</v>
      </c>
      <c r="H140" s="143">
        <f t="shared" ref="H140:H181" si="13">G140*F140</f>
        <v>230.24342203991534</v>
      </c>
      <c r="I140" s="94">
        <f t="shared" si="12"/>
        <v>195.70690873392803</v>
      </c>
      <c r="J140" s="94">
        <f t="shared" ref="J140" si="14">H140*0.83</f>
        <v>191.10204029312973</v>
      </c>
      <c r="K140" s="94">
        <f t="shared" ref="K140" si="15">H140*0.8</f>
        <v>184.1947376319323</v>
      </c>
    </row>
    <row r="141" spans="1:11" x14ac:dyDescent="0.2">
      <c r="A141" s="7" t="s">
        <v>11</v>
      </c>
      <c r="B141" s="16" t="s">
        <v>77</v>
      </c>
      <c r="C141" s="17">
        <v>2.4500000000000002</v>
      </c>
      <c r="D141" s="18">
        <v>584</v>
      </c>
      <c r="E141" s="8">
        <v>8.76</v>
      </c>
      <c r="F141" s="18">
        <v>64</v>
      </c>
      <c r="G141" s="138">
        <v>3.7282310337502049</v>
      </c>
      <c r="H141" s="143">
        <f t="shared" si="13"/>
        <v>238.60678616001312</v>
      </c>
      <c r="I141" s="94">
        <f t="shared" si="12"/>
        <v>202.81576823601114</v>
      </c>
      <c r="J141" s="94">
        <f t="shared" ref="J141:J181" si="16">H141*0.83</f>
        <v>198.04363251281089</v>
      </c>
      <c r="K141" s="94">
        <f t="shared" ref="K141:K181" si="17">H141*0.8</f>
        <v>190.8854289280105</v>
      </c>
    </row>
    <row r="142" spans="1:11" x14ac:dyDescent="0.2">
      <c r="A142" s="7" t="s">
        <v>11</v>
      </c>
      <c r="B142" s="16" t="s">
        <v>78</v>
      </c>
      <c r="C142" s="17">
        <v>2.4500000000000002</v>
      </c>
      <c r="D142" s="18">
        <v>584</v>
      </c>
      <c r="E142" s="8">
        <v>8.76</v>
      </c>
      <c r="F142" s="18">
        <v>64</v>
      </c>
      <c r="G142" s="138">
        <v>3.5975534693736773</v>
      </c>
      <c r="H142" s="143">
        <f t="shared" si="13"/>
        <v>230.24342203991534</v>
      </c>
      <c r="I142" s="94">
        <f t="shared" si="12"/>
        <v>195.70690873392803</v>
      </c>
      <c r="J142" s="94">
        <f t="shared" si="16"/>
        <v>191.10204029312973</v>
      </c>
      <c r="K142" s="94">
        <f t="shared" si="17"/>
        <v>184.1947376319323</v>
      </c>
    </row>
    <row r="143" spans="1:11" x14ac:dyDescent="0.2">
      <c r="A143" s="7" t="s">
        <v>11</v>
      </c>
      <c r="B143" s="16" t="s">
        <v>79</v>
      </c>
      <c r="C143" s="17">
        <v>2.4500000000000002</v>
      </c>
      <c r="D143" s="18">
        <v>584</v>
      </c>
      <c r="E143" s="8">
        <v>8.76</v>
      </c>
      <c r="F143" s="18">
        <v>64</v>
      </c>
      <c r="G143" s="138">
        <v>3.6684927186066481</v>
      </c>
      <c r="H143" s="143">
        <f t="shared" si="13"/>
        <v>234.78353399082548</v>
      </c>
      <c r="I143" s="94">
        <f t="shared" si="12"/>
        <v>199.56600389220165</v>
      </c>
      <c r="J143" s="94">
        <f t="shared" si="16"/>
        <v>194.87033321238513</v>
      </c>
      <c r="K143" s="94">
        <f t="shared" si="17"/>
        <v>187.8268271926604</v>
      </c>
    </row>
    <row r="144" spans="1:11" x14ac:dyDescent="0.2">
      <c r="A144" s="7" t="s">
        <v>11</v>
      </c>
      <c r="B144" s="16" t="s">
        <v>82</v>
      </c>
      <c r="C144" s="17">
        <v>2.4500000000000002</v>
      </c>
      <c r="D144" s="18">
        <v>584</v>
      </c>
      <c r="E144" s="8">
        <v>8.76</v>
      </c>
      <c r="F144" s="18">
        <v>64</v>
      </c>
      <c r="G144" s="138">
        <v>3.8066375723761192</v>
      </c>
      <c r="H144" s="143">
        <f t="shared" si="13"/>
        <v>243.62480463207163</v>
      </c>
      <c r="I144" s="94">
        <f t="shared" si="12"/>
        <v>207.08108393726087</v>
      </c>
      <c r="J144" s="94">
        <f t="shared" si="16"/>
        <v>202.20858784461944</v>
      </c>
      <c r="K144" s="94">
        <f t="shared" si="17"/>
        <v>194.8998437056573</v>
      </c>
    </row>
    <row r="145" spans="1:11" x14ac:dyDescent="0.2">
      <c r="A145" s="7" t="s">
        <v>11</v>
      </c>
      <c r="B145" s="16" t="s">
        <v>83</v>
      </c>
      <c r="C145" s="17">
        <v>2.4500000000000002</v>
      </c>
      <c r="D145" s="18">
        <v>584</v>
      </c>
      <c r="E145" s="8">
        <v>8.76</v>
      </c>
      <c r="F145" s="18">
        <v>64</v>
      </c>
      <c r="G145" s="138">
        <v>3.746899257232565</v>
      </c>
      <c r="H145" s="143">
        <f t="shared" si="13"/>
        <v>239.80155246288416</v>
      </c>
      <c r="I145" s="94">
        <f t="shared" si="12"/>
        <v>203.83131959345152</v>
      </c>
      <c r="J145" s="94">
        <f t="shared" si="16"/>
        <v>199.03528854419383</v>
      </c>
      <c r="K145" s="94">
        <f t="shared" si="17"/>
        <v>191.84124197030735</v>
      </c>
    </row>
    <row r="146" spans="1:11" x14ac:dyDescent="0.2">
      <c r="A146" s="7" t="s">
        <v>11</v>
      </c>
      <c r="B146" s="16" t="s">
        <v>84</v>
      </c>
      <c r="C146" s="17">
        <v>2.4500000000000002</v>
      </c>
      <c r="D146" s="18">
        <v>584</v>
      </c>
      <c r="E146" s="8">
        <v>8.76</v>
      </c>
      <c r="F146" s="18">
        <v>64</v>
      </c>
      <c r="G146" s="138">
        <v>4.0119880306820912</v>
      </c>
      <c r="H146" s="143">
        <f t="shared" si="13"/>
        <v>256.76723396365384</v>
      </c>
      <c r="I146" s="94">
        <f t="shared" si="12"/>
        <v>218.25214886910575</v>
      </c>
      <c r="J146" s="94">
        <f t="shared" si="16"/>
        <v>213.11680418983266</v>
      </c>
      <c r="K146" s="94">
        <f t="shared" si="17"/>
        <v>205.41378717092309</v>
      </c>
    </row>
    <row r="147" spans="1:11" x14ac:dyDescent="0.2">
      <c r="A147" s="7" t="s">
        <v>11</v>
      </c>
      <c r="B147" s="16" t="s">
        <v>85</v>
      </c>
      <c r="C147" s="17">
        <v>2.4500000000000002</v>
      </c>
      <c r="D147" s="18">
        <v>584</v>
      </c>
      <c r="E147" s="8">
        <v>8.76</v>
      </c>
      <c r="F147" s="18">
        <v>64</v>
      </c>
      <c r="G147" s="138">
        <v>4.0119880306820912</v>
      </c>
      <c r="H147" s="143">
        <f t="shared" si="13"/>
        <v>256.76723396365384</v>
      </c>
      <c r="I147" s="94">
        <f t="shared" si="12"/>
        <v>218.25214886910575</v>
      </c>
      <c r="J147" s="94">
        <f t="shared" si="16"/>
        <v>213.11680418983266</v>
      </c>
      <c r="K147" s="94">
        <f t="shared" si="17"/>
        <v>205.41378717092309</v>
      </c>
    </row>
    <row r="148" spans="1:11" x14ac:dyDescent="0.2">
      <c r="A148" s="7" t="s">
        <v>11</v>
      </c>
      <c r="B148" s="16" t="s">
        <v>86</v>
      </c>
      <c r="C148" s="17">
        <v>2.4500000000000002</v>
      </c>
      <c r="D148" s="18">
        <v>584</v>
      </c>
      <c r="E148" s="8">
        <v>8.76</v>
      </c>
      <c r="F148" s="18">
        <v>64</v>
      </c>
      <c r="G148" s="138">
        <v>4.1949366208092282</v>
      </c>
      <c r="H148" s="143">
        <f t="shared" si="13"/>
        <v>268.47594373179061</v>
      </c>
      <c r="I148" s="94">
        <f t="shared" si="12"/>
        <v>228.20455217202201</v>
      </c>
      <c r="J148" s="94">
        <f t="shared" si="16"/>
        <v>222.83503329738619</v>
      </c>
      <c r="K148" s="94">
        <f t="shared" si="17"/>
        <v>214.78075498543251</v>
      </c>
    </row>
    <row r="149" spans="1:11" x14ac:dyDescent="0.2">
      <c r="A149" s="7" t="s">
        <v>11</v>
      </c>
      <c r="B149" s="16" t="s">
        <v>87</v>
      </c>
      <c r="C149" s="17">
        <v>2.4500000000000002</v>
      </c>
      <c r="D149" s="18">
        <v>584</v>
      </c>
      <c r="E149" s="8">
        <v>8.76</v>
      </c>
      <c r="F149" s="18">
        <v>64</v>
      </c>
      <c r="G149" s="138">
        <v>4.7199859184495185</v>
      </c>
      <c r="H149" s="143">
        <f t="shared" si="13"/>
        <v>302.07909878076919</v>
      </c>
      <c r="I149" s="94">
        <f t="shared" si="12"/>
        <v>256.76723396365378</v>
      </c>
      <c r="J149" s="94">
        <f t="shared" si="16"/>
        <v>250.72565198803841</v>
      </c>
      <c r="K149" s="94">
        <f t="shared" si="17"/>
        <v>241.66327902461535</v>
      </c>
    </row>
    <row r="150" spans="1:11" x14ac:dyDescent="0.2">
      <c r="A150" s="7" t="s">
        <v>11</v>
      </c>
      <c r="B150" s="16" t="s">
        <v>88</v>
      </c>
      <c r="C150" s="17">
        <v>2.4500000000000002</v>
      </c>
      <c r="D150" s="18">
        <v>584</v>
      </c>
      <c r="E150" s="8">
        <v>8.76</v>
      </c>
      <c r="F150" s="18">
        <v>64</v>
      </c>
      <c r="G150" s="138">
        <v>4.8379021456916833</v>
      </c>
      <c r="H150" s="143">
        <f t="shared" si="13"/>
        <v>309.62573732426773</v>
      </c>
      <c r="I150" s="94">
        <f t="shared" si="12"/>
        <v>263.18187672562755</v>
      </c>
      <c r="J150" s="94">
        <f t="shared" si="16"/>
        <v>256.98936197914219</v>
      </c>
      <c r="K150" s="94">
        <f t="shared" si="17"/>
        <v>247.70058985941421</v>
      </c>
    </row>
    <row r="151" spans="1:11" x14ac:dyDescent="0.2">
      <c r="A151" s="7" t="s">
        <v>11</v>
      </c>
      <c r="B151" s="16" t="s">
        <v>101</v>
      </c>
      <c r="C151" s="17">
        <v>2.4500000000000002</v>
      </c>
      <c r="D151" s="18">
        <v>584</v>
      </c>
      <c r="E151" s="8">
        <v>8.76</v>
      </c>
      <c r="F151" s="18">
        <v>64</v>
      </c>
      <c r="G151" s="138">
        <v>4.7199859184495185</v>
      </c>
      <c r="H151" s="143">
        <f t="shared" si="13"/>
        <v>302.07909878076919</v>
      </c>
      <c r="I151" s="94">
        <f t="shared" ref="I151:I217" si="18">H151*0.85</f>
        <v>256.76723396365378</v>
      </c>
      <c r="J151" s="94">
        <f t="shared" si="16"/>
        <v>250.72565198803841</v>
      </c>
      <c r="K151" s="94">
        <f t="shared" si="17"/>
        <v>241.66327902461535</v>
      </c>
    </row>
    <row r="152" spans="1:11" x14ac:dyDescent="0.2">
      <c r="A152" s="7" t="s">
        <v>11</v>
      </c>
      <c r="B152" s="16" t="s">
        <v>89</v>
      </c>
      <c r="C152" s="17">
        <v>2.4500000000000002</v>
      </c>
      <c r="D152" s="18">
        <v>584</v>
      </c>
      <c r="E152" s="8">
        <v>8.76</v>
      </c>
      <c r="F152" s="18">
        <v>64</v>
      </c>
      <c r="G152" s="138">
        <v>5.2910139308511495</v>
      </c>
      <c r="H152" s="143">
        <f t="shared" si="13"/>
        <v>338.62489157447357</v>
      </c>
      <c r="I152" s="94">
        <f t="shared" si="18"/>
        <v>287.83115783830254</v>
      </c>
      <c r="J152" s="94">
        <f t="shared" si="16"/>
        <v>281.05866000681306</v>
      </c>
      <c r="K152" s="94">
        <f t="shared" si="17"/>
        <v>270.89991325957885</v>
      </c>
    </row>
    <row r="153" spans="1:11" x14ac:dyDescent="0.2">
      <c r="A153" s="7" t="s">
        <v>11</v>
      </c>
      <c r="B153" s="16" t="s">
        <v>90</v>
      </c>
      <c r="C153" s="17">
        <v>2.4500000000000002</v>
      </c>
      <c r="D153" s="18">
        <v>584</v>
      </c>
      <c r="E153" s="8">
        <v>8.76</v>
      </c>
      <c r="F153" s="18">
        <v>64</v>
      </c>
      <c r="G153" s="138">
        <v>3.5975534693736773</v>
      </c>
      <c r="H153" s="143">
        <f t="shared" si="13"/>
        <v>230.24342203991534</v>
      </c>
      <c r="I153" s="94">
        <f t="shared" si="18"/>
        <v>195.70690873392803</v>
      </c>
      <c r="J153" s="94">
        <f t="shared" si="16"/>
        <v>191.10204029312973</v>
      </c>
      <c r="K153" s="94">
        <f t="shared" si="17"/>
        <v>184.1947376319323</v>
      </c>
    </row>
    <row r="154" spans="1:11" x14ac:dyDescent="0.2">
      <c r="A154" s="7" t="s">
        <v>11</v>
      </c>
      <c r="B154" s="16" t="s">
        <v>91</v>
      </c>
      <c r="C154" s="17">
        <v>2.4500000000000002</v>
      </c>
      <c r="D154" s="18">
        <v>584</v>
      </c>
      <c r="E154" s="8">
        <v>8.76</v>
      </c>
      <c r="F154" s="18">
        <v>64</v>
      </c>
      <c r="G154" s="138">
        <v>3.8365067299478981</v>
      </c>
      <c r="H154" s="143">
        <f t="shared" si="13"/>
        <v>245.53643071666548</v>
      </c>
      <c r="I154" s="94">
        <f t="shared" si="18"/>
        <v>208.70596610916564</v>
      </c>
      <c r="J154" s="94">
        <f t="shared" si="16"/>
        <v>203.79523749483235</v>
      </c>
      <c r="K154" s="94">
        <f t="shared" si="17"/>
        <v>196.42914457333239</v>
      </c>
    </row>
    <row r="155" spans="1:11" x14ac:dyDescent="0.2">
      <c r="A155" s="7" t="s">
        <v>11</v>
      </c>
      <c r="B155" s="16" t="s">
        <v>92</v>
      </c>
      <c r="C155" s="17">
        <v>2.4500000000000002</v>
      </c>
      <c r="D155" s="18">
        <v>584</v>
      </c>
      <c r="E155" s="8">
        <v>8.76</v>
      </c>
      <c r="F155" s="18">
        <v>64</v>
      </c>
      <c r="G155" s="138">
        <v>3.8365067299478981</v>
      </c>
      <c r="H155" s="143">
        <f t="shared" si="13"/>
        <v>245.53643071666548</v>
      </c>
      <c r="I155" s="94">
        <f t="shared" si="18"/>
        <v>208.70596610916564</v>
      </c>
      <c r="J155" s="94">
        <f t="shared" si="16"/>
        <v>203.79523749483235</v>
      </c>
      <c r="K155" s="94">
        <f t="shared" si="17"/>
        <v>196.42914457333239</v>
      </c>
    </row>
    <row r="156" spans="1:11" x14ac:dyDescent="0.2">
      <c r="A156" s="7" t="s">
        <v>11</v>
      </c>
      <c r="B156" s="16" t="s">
        <v>93</v>
      </c>
      <c r="C156" s="17">
        <v>2.4500000000000002</v>
      </c>
      <c r="D156" s="18">
        <v>584</v>
      </c>
      <c r="E156" s="8">
        <v>8.76</v>
      </c>
      <c r="F156" s="18">
        <v>64</v>
      </c>
      <c r="G156" s="138">
        <v>3.9709179390208984</v>
      </c>
      <c r="H156" s="143">
        <f t="shared" si="13"/>
        <v>254.1387480973375</v>
      </c>
      <c r="I156" s="94">
        <f t="shared" si="18"/>
        <v>216.01793588273688</v>
      </c>
      <c r="J156" s="94">
        <f t="shared" si="16"/>
        <v>210.93516092079011</v>
      </c>
      <c r="K156" s="94">
        <f t="shared" si="17"/>
        <v>203.31099847787002</v>
      </c>
    </row>
    <row r="157" spans="1:11" x14ac:dyDescent="0.2">
      <c r="A157" s="7" t="s">
        <v>11</v>
      </c>
      <c r="B157" s="16" t="s">
        <v>94</v>
      </c>
      <c r="C157" s="17">
        <v>2.4500000000000002</v>
      </c>
      <c r="D157" s="18">
        <v>584</v>
      </c>
      <c r="E157" s="8">
        <v>8.76</v>
      </c>
      <c r="F157" s="18">
        <v>64</v>
      </c>
      <c r="G157" s="138">
        <v>3.6684927186066481</v>
      </c>
      <c r="H157" s="143">
        <f t="shared" si="13"/>
        <v>234.78353399082548</v>
      </c>
      <c r="I157" s="94">
        <f t="shared" si="18"/>
        <v>199.56600389220165</v>
      </c>
      <c r="J157" s="94">
        <f t="shared" si="16"/>
        <v>194.87033321238513</v>
      </c>
      <c r="K157" s="94">
        <f t="shared" si="17"/>
        <v>187.8268271926604</v>
      </c>
    </row>
    <row r="158" spans="1:11" x14ac:dyDescent="0.2">
      <c r="A158" s="7" t="s">
        <v>11</v>
      </c>
      <c r="B158" s="16" t="s">
        <v>95</v>
      </c>
      <c r="C158" s="17">
        <v>2.4500000000000002</v>
      </c>
      <c r="D158" s="18">
        <v>584</v>
      </c>
      <c r="E158" s="8">
        <v>8.76</v>
      </c>
      <c r="F158" s="18">
        <v>64</v>
      </c>
      <c r="G158" s="138">
        <v>3.6684927186066481</v>
      </c>
      <c r="H158" s="143">
        <f t="shared" si="13"/>
        <v>234.78353399082548</v>
      </c>
      <c r="I158" s="94">
        <f t="shared" si="18"/>
        <v>199.56600389220165</v>
      </c>
      <c r="J158" s="94">
        <f t="shared" si="16"/>
        <v>194.87033321238513</v>
      </c>
      <c r="K158" s="94">
        <f t="shared" si="17"/>
        <v>187.8268271926604</v>
      </c>
    </row>
    <row r="159" spans="1:11" x14ac:dyDescent="0.2">
      <c r="A159" s="7" t="s">
        <v>11</v>
      </c>
      <c r="B159" s="16" t="s">
        <v>98</v>
      </c>
      <c r="C159" s="17">
        <v>2.4500000000000002</v>
      </c>
      <c r="D159" s="18">
        <v>584</v>
      </c>
      <c r="E159" s="8">
        <v>8.76</v>
      </c>
      <c r="F159" s="18">
        <v>64</v>
      </c>
      <c r="G159" s="138">
        <v>4.1538665291480363</v>
      </c>
      <c r="H159" s="143">
        <f t="shared" si="13"/>
        <v>265.84745786547433</v>
      </c>
      <c r="I159" s="94">
        <f t="shared" si="18"/>
        <v>225.97033918565316</v>
      </c>
      <c r="J159" s="94">
        <f t="shared" si="16"/>
        <v>220.65339002834369</v>
      </c>
      <c r="K159" s="94">
        <f t="shared" si="17"/>
        <v>212.67796629237947</v>
      </c>
    </row>
    <row r="160" spans="1:11" x14ac:dyDescent="0.2">
      <c r="A160" s="7" t="s">
        <v>11</v>
      </c>
      <c r="B160" s="16" t="s">
        <v>19</v>
      </c>
      <c r="C160" s="17">
        <v>2.4500000000000002</v>
      </c>
      <c r="D160" s="18">
        <v>584</v>
      </c>
      <c r="E160" s="8">
        <v>8.76</v>
      </c>
      <c r="F160" s="18">
        <v>64</v>
      </c>
      <c r="G160" s="138">
        <v>3.6871609420890104</v>
      </c>
      <c r="H160" s="143">
        <f t="shared" si="13"/>
        <v>235.97830029369666</v>
      </c>
      <c r="I160" s="94">
        <f t="shared" si="18"/>
        <v>200.58155524964215</v>
      </c>
      <c r="J160" s="94">
        <f t="shared" si="16"/>
        <v>195.86198924376822</v>
      </c>
      <c r="K160" s="94">
        <f t="shared" si="17"/>
        <v>188.78264023495734</v>
      </c>
    </row>
    <row r="161" spans="1:11" x14ac:dyDescent="0.2">
      <c r="A161" s="7" t="s">
        <v>11</v>
      </c>
      <c r="B161" s="16" t="s">
        <v>22</v>
      </c>
      <c r="C161" s="17">
        <v>2.4500000000000002</v>
      </c>
      <c r="D161" s="18">
        <v>584</v>
      </c>
      <c r="E161" s="8">
        <v>8.76</v>
      </c>
      <c r="F161" s="18">
        <v>64</v>
      </c>
      <c r="G161" s="138">
        <v>3.9186469132702872</v>
      </c>
      <c r="H161" s="143">
        <f t="shared" si="13"/>
        <v>250.79340244929838</v>
      </c>
      <c r="I161" s="94">
        <f t="shared" si="18"/>
        <v>213.17439208190362</v>
      </c>
      <c r="J161" s="94">
        <f t="shared" si="16"/>
        <v>208.15852403291765</v>
      </c>
      <c r="K161" s="94">
        <f t="shared" si="17"/>
        <v>200.63472195943871</v>
      </c>
    </row>
    <row r="162" spans="1:11" x14ac:dyDescent="0.2">
      <c r="A162" s="7" t="s">
        <v>11</v>
      </c>
      <c r="B162" s="16" t="s">
        <v>23</v>
      </c>
      <c r="C162" s="17">
        <v>2.4500000000000002</v>
      </c>
      <c r="D162" s="18">
        <v>584</v>
      </c>
      <c r="E162" s="8">
        <v>8.76</v>
      </c>
      <c r="F162" s="18">
        <v>64</v>
      </c>
      <c r="G162" s="138">
        <v>3.9821188731103141</v>
      </c>
      <c r="H162" s="143">
        <f t="shared" si="13"/>
        <v>254.8556078790601</v>
      </c>
      <c r="I162" s="94">
        <f t="shared" si="18"/>
        <v>216.62726669720109</v>
      </c>
      <c r="J162" s="94">
        <f t="shared" si="16"/>
        <v>211.53015453961987</v>
      </c>
      <c r="K162" s="94">
        <f t="shared" si="17"/>
        <v>203.88448630324808</v>
      </c>
    </row>
    <row r="163" spans="1:11" x14ac:dyDescent="0.2">
      <c r="A163" s="7" t="s">
        <v>11</v>
      </c>
      <c r="B163" s="16" t="s">
        <v>24</v>
      </c>
      <c r="C163" s="17">
        <v>2.4500000000000002</v>
      </c>
      <c r="D163" s="18">
        <v>584</v>
      </c>
      <c r="E163" s="8">
        <v>8.76</v>
      </c>
      <c r="F163" s="18">
        <v>64</v>
      </c>
      <c r="G163" s="138">
        <v>3.9186469132702872</v>
      </c>
      <c r="H163" s="143">
        <f t="shared" si="13"/>
        <v>250.79340244929838</v>
      </c>
      <c r="I163" s="94">
        <f t="shared" si="18"/>
        <v>213.17439208190362</v>
      </c>
      <c r="J163" s="94">
        <f t="shared" si="16"/>
        <v>208.15852403291765</v>
      </c>
      <c r="K163" s="94">
        <f t="shared" si="17"/>
        <v>200.63472195943871</v>
      </c>
    </row>
    <row r="164" spans="1:11" x14ac:dyDescent="0.2">
      <c r="A164" s="7" t="s">
        <v>11</v>
      </c>
      <c r="B164" s="16" t="s">
        <v>25</v>
      </c>
      <c r="C164" s="17">
        <v>2.4500000000000002</v>
      </c>
      <c r="D164" s="18">
        <v>584</v>
      </c>
      <c r="E164" s="8">
        <v>8.76</v>
      </c>
      <c r="F164" s="18">
        <v>64</v>
      </c>
      <c r="G164" s="138">
        <v>4.8385840441021664</v>
      </c>
      <c r="H164" s="143">
        <f t="shared" si="13"/>
        <v>309.66937882253865</v>
      </c>
      <c r="I164" s="94">
        <f t="shared" si="18"/>
        <v>263.21897199915782</v>
      </c>
      <c r="J164" s="94">
        <f t="shared" si="16"/>
        <v>257.02558442270708</v>
      </c>
      <c r="K164" s="94">
        <f t="shared" si="17"/>
        <v>247.73550305803093</v>
      </c>
    </row>
    <row r="165" spans="1:11" x14ac:dyDescent="0.2">
      <c r="A165" s="7" t="s">
        <v>11</v>
      </c>
      <c r="B165" s="16" t="s">
        <v>26</v>
      </c>
      <c r="C165" s="17">
        <v>2.4500000000000002</v>
      </c>
      <c r="D165" s="18">
        <v>584</v>
      </c>
      <c r="E165" s="8">
        <v>8.76</v>
      </c>
      <c r="F165" s="18">
        <v>64</v>
      </c>
      <c r="G165" s="138">
        <v>4.8385840441021664</v>
      </c>
      <c r="H165" s="143">
        <f t="shared" si="13"/>
        <v>309.66937882253865</v>
      </c>
      <c r="I165" s="94">
        <f t="shared" si="18"/>
        <v>263.21897199915782</v>
      </c>
      <c r="J165" s="94">
        <f t="shared" si="16"/>
        <v>257.02558442270708</v>
      </c>
      <c r="K165" s="94">
        <f t="shared" si="17"/>
        <v>247.73550305803093</v>
      </c>
    </row>
    <row r="166" spans="1:11" x14ac:dyDescent="0.2">
      <c r="A166" s="7" t="s">
        <v>11</v>
      </c>
      <c r="B166" s="16" t="s">
        <v>27</v>
      </c>
      <c r="C166" s="17">
        <v>2.4500000000000002</v>
      </c>
      <c r="D166" s="18">
        <v>584</v>
      </c>
      <c r="E166" s="8">
        <v>8.76</v>
      </c>
      <c r="F166" s="18">
        <v>64</v>
      </c>
      <c r="G166" s="138">
        <v>3.94104878144912</v>
      </c>
      <c r="H166" s="143">
        <f t="shared" si="13"/>
        <v>252.22712201274368</v>
      </c>
      <c r="I166" s="94">
        <f t="shared" si="18"/>
        <v>214.39305371083213</v>
      </c>
      <c r="J166" s="94">
        <f t="shared" si="16"/>
        <v>209.34851127057723</v>
      </c>
      <c r="K166" s="94">
        <f t="shared" si="17"/>
        <v>201.78169761019495</v>
      </c>
    </row>
    <row r="167" spans="1:11" x14ac:dyDescent="0.2">
      <c r="A167" s="7" t="s">
        <v>11</v>
      </c>
      <c r="B167" s="16" t="s">
        <v>28</v>
      </c>
      <c r="C167" s="17">
        <v>2.4500000000000002</v>
      </c>
      <c r="D167" s="18">
        <v>584</v>
      </c>
      <c r="E167" s="8">
        <v>8.76</v>
      </c>
      <c r="F167" s="18">
        <v>64</v>
      </c>
      <c r="G167" s="138">
        <v>4.2173384889880623</v>
      </c>
      <c r="H167" s="143">
        <f t="shared" si="13"/>
        <v>269.90966329523599</v>
      </c>
      <c r="I167" s="94">
        <f t="shared" si="18"/>
        <v>229.42321380095058</v>
      </c>
      <c r="J167" s="94">
        <f t="shared" si="16"/>
        <v>224.02502053504585</v>
      </c>
      <c r="K167" s="94">
        <f t="shared" si="17"/>
        <v>215.92773063618881</v>
      </c>
    </row>
    <row r="168" spans="1:11" x14ac:dyDescent="0.2">
      <c r="A168" s="7" t="s">
        <v>11</v>
      </c>
      <c r="B168" s="16" t="s">
        <v>29</v>
      </c>
      <c r="C168" s="17">
        <v>2.4500000000000002</v>
      </c>
      <c r="D168" s="18">
        <v>584</v>
      </c>
      <c r="E168" s="8">
        <v>8.76</v>
      </c>
      <c r="F168" s="18">
        <v>64</v>
      </c>
      <c r="G168" s="138">
        <v>3.8253057958584811</v>
      </c>
      <c r="H168" s="143">
        <f t="shared" si="13"/>
        <v>244.81957093494279</v>
      </c>
      <c r="I168" s="94">
        <f t="shared" si="18"/>
        <v>208.09663529470137</v>
      </c>
      <c r="J168" s="94">
        <f t="shared" si="16"/>
        <v>203.2002438760025</v>
      </c>
      <c r="K168" s="94">
        <f t="shared" si="17"/>
        <v>195.85565674795424</v>
      </c>
    </row>
    <row r="169" spans="1:11" x14ac:dyDescent="0.2">
      <c r="A169" s="7" t="s">
        <v>11</v>
      </c>
      <c r="B169" s="16" t="s">
        <v>30</v>
      </c>
      <c r="C169" s="17">
        <v>2.4500000000000002</v>
      </c>
      <c r="D169" s="18">
        <v>584</v>
      </c>
      <c r="E169" s="8">
        <v>8.76</v>
      </c>
      <c r="F169" s="18">
        <v>64</v>
      </c>
      <c r="G169" s="138">
        <v>4.1762683973268686</v>
      </c>
      <c r="H169" s="143">
        <f t="shared" si="13"/>
        <v>267.28117742891959</v>
      </c>
      <c r="I169" s="94">
        <f t="shared" si="18"/>
        <v>227.18900081458165</v>
      </c>
      <c r="J169" s="94">
        <f t="shared" si="16"/>
        <v>221.84337726600324</v>
      </c>
      <c r="K169" s="94">
        <f t="shared" si="17"/>
        <v>213.82494194313568</v>
      </c>
    </row>
    <row r="170" spans="1:11" x14ac:dyDescent="0.2">
      <c r="A170" s="7" t="s">
        <v>11</v>
      </c>
      <c r="B170" s="16" t="s">
        <v>31</v>
      </c>
      <c r="C170" s="17">
        <v>2.4500000000000002</v>
      </c>
      <c r="D170" s="18">
        <v>584</v>
      </c>
      <c r="E170" s="8">
        <v>8.76</v>
      </c>
      <c r="F170" s="18">
        <v>64</v>
      </c>
      <c r="G170" s="138">
        <v>4.1127964374868418</v>
      </c>
      <c r="H170" s="143">
        <f t="shared" si="13"/>
        <v>263.21897199915787</v>
      </c>
      <c r="I170" s="94">
        <f t="shared" si="18"/>
        <v>223.73612619928417</v>
      </c>
      <c r="J170" s="94">
        <f t="shared" si="16"/>
        <v>218.47174675930103</v>
      </c>
      <c r="K170" s="94">
        <f t="shared" si="17"/>
        <v>210.57517759932631</v>
      </c>
    </row>
    <row r="171" spans="1:11" x14ac:dyDescent="0.2">
      <c r="A171" s="7" t="s">
        <v>11</v>
      </c>
      <c r="B171" s="16" t="s">
        <v>32</v>
      </c>
      <c r="C171" s="17">
        <v>2.4500000000000002</v>
      </c>
      <c r="D171" s="18">
        <v>584</v>
      </c>
      <c r="E171" s="8">
        <v>8.76</v>
      </c>
      <c r="F171" s="18">
        <v>64</v>
      </c>
      <c r="G171" s="138">
        <v>3.952249715538537</v>
      </c>
      <c r="H171" s="143">
        <f t="shared" si="13"/>
        <v>252.94398179446637</v>
      </c>
      <c r="I171" s="94">
        <f t="shared" si="18"/>
        <v>215.00238452529641</v>
      </c>
      <c r="J171" s="94">
        <f t="shared" si="16"/>
        <v>209.94350488940708</v>
      </c>
      <c r="K171" s="94">
        <f t="shared" si="17"/>
        <v>202.35518543557311</v>
      </c>
    </row>
    <row r="172" spans="1:11" x14ac:dyDescent="0.2">
      <c r="A172" s="7" t="s">
        <v>11</v>
      </c>
      <c r="B172" s="16" t="s">
        <v>33</v>
      </c>
      <c r="C172" s="17">
        <v>2.4500000000000002</v>
      </c>
      <c r="D172" s="18">
        <v>584</v>
      </c>
      <c r="E172" s="8">
        <v>8.76</v>
      </c>
      <c r="F172" s="18">
        <v>64</v>
      </c>
      <c r="G172" s="138">
        <v>3.6684927186066481</v>
      </c>
      <c r="H172" s="143">
        <f t="shared" si="13"/>
        <v>234.78353399082548</v>
      </c>
      <c r="I172" s="94">
        <f t="shared" si="18"/>
        <v>199.56600389220165</v>
      </c>
      <c r="J172" s="94">
        <f t="shared" si="16"/>
        <v>194.87033321238513</v>
      </c>
      <c r="K172" s="94">
        <f t="shared" si="17"/>
        <v>187.8268271926604</v>
      </c>
    </row>
    <row r="173" spans="1:11" x14ac:dyDescent="0.2">
      <c r="A173" s="7" t="s">
        <v>11</v>
      </c>
      <c r="B173" s="16" t="s">
        <v>34</v>
      </c>
      <c r="C173" s="17">
        <v>2.4500000000000002</v>
      </c>
      <c r="D173" s="18">
        <v>584</v>
      </c>
      <c r="E173" s="8">
        <v>8.76</v>
      </c>
      <c r="F173" s="18">
        <v>64</v>
      </c>
      <c r="G173" s="138">
        <v>4.1127964374868418</v>
      </c>
      <c r="H173" s="143">
        <f t="shared" si="13"/>
        <v>263.21897199915787</v>
      </c>
      <c r="I173" s="94">
        <f t="shared" si="18"/>
        <v>223.73612619928417</v>
      </c>
      <c r="J173" s="94">
        <f t="shared" si="16"/>
        <v>218.47174675930103</v>
      </c>
      <c r="K173" s="94">
        <f t="shared" si="17"/>
        <v>210.57517759932631</v>
      </c>
    </row>
    <row r="174" spans="1:11" x14ac:dyDescent="0.2">
      <c r="A174" s="7" t="s">
        <v>11</v>
      </c>
      <c r="B174" s="16" t="s">
        <v>35</v>
      </c>
      <c r="C174" s="17">
        <v>2.4500000000000002</v>
      </c>
      <c r="D174" s="18">
        <v>584</v>
      </c>
      <c r="E174" s="8">
        <v>8.76</v>
      </c>
      <c r="F174" s="18">
        <v>64</v>
      </c>
      <c r="G174" s="138">
        <v>4.1127964374868418</v>
      </c>
      <c r="H174" s="143">
        <f t="shared" si="13"/>
        <v>263.21897199915787</v>
      </c>
      <c r="I174" s="94">
        <f t="shared" si="18"/>
        <v>223.73612619928417</v>
      </c>
      <c r="J174" s="94">
        <f t="shared" si="16"/>
        <v>218.47174675930103</v>
      </c>
      <c r="K174" s="94">
        <f t="shared" si="17"/>
        <v>210.57517759932631</v>
      </c>
    </row>
    <row r="175" spans="1:11" x14ac:dyDescent="0.2">
      <c r="A175" s="7" t="s">
        <v>11</v>
      </c>
      <c r="B175" s="16" t="s">
        <v>36</v>
      </c>
      <c r="C175" s="17">
        <v>2.4500000000000002</v>
      </c>
      <c r="D175" s="18">
        <v>584</v>
      </c>
      <c r="E175" s="8">
        <v>8.76</v>
      </c>
      <c r="F175" s="18">
        <v>64</v>
      </c>
      <c r="G175" s="138">
        <v>3.9074459791808693</v>
      </c>
      <c r="H175" s="143">
        <f t="shared" si="13"/>
        <v>250.07654266757564</v>
      </c>
      <c r="I175" s="94">
        <f t="shared" si="18"/>
        <v>212.56506126743929</v>
      </c>
      <c r="J175" s="94">
        <f t="shared" si="16"/>
        <v>207.56353041408778</v>
      </c>
      <c r="K175" s="94">
        <f t="shared" si="17"/>
        <v>200.06123413406053</v>
      </c>
    </row>
    <row r="176" spans="1:11" x14ac:dyDescent="0.2">
      <c r="A176" s="7" t="s">
        <v>11</v>
      </c>
      <c r="B176" s="16" t="s">
        <v>37</v>
      </c>
      <c r="C176" s="17">
        <v>2.4500000000000002</v>
      </c>
      <c r="D176" s="18">
        <v>584</v>
      </c>
      <c r="E176" s="8">
        <v>8.76</v>
      </c>
      <c r="F176" s="18">
        <v>64</v>
      </c>
      <c r="G176" s="138">
        <v>4.0119880306820912</v>
      </c>
      <c r="H176" s="143">
        <f t="shared" si="13"/>
        <v>256.76723396365384</v>
      </c>
      <c r="I176" s="94">
        <f t="shared" si="18"/>
        <v>218.25214886910575</v>
      </c>
      <c r="J176" s="94">
        <f t="shared" si="16"/>
        <v>213.11680418983266</v>
      </c>
      <c r="K176" s="94">
        <f t="shared" si="17"/>
        <v>205.41378717092309</v>
      </c>
    </row>
    <row r="177" spans="1:11" x14ac:dyDescent="0.2">
      <c r="A177" s="7" t="s">
        <v>11</v>
      </c>
      <c r="B177" s="16" t="s">
        <v>42</v>
      </c>
      <c r="C177" s="17">
        <v>2.4500000000000002</v>
      </c>
      <c r="D177" s="18">
        <v>584</v>
      </c>
      <c r="E177" s="8">
        <v>8.76</v>
      </c>
      <c r="F177" s="18">
        <v>64</v>
      </c>
      <c r="G177" s="138">
        <v>4.9416655601036696</v>
      </c>
      <c r="H177" s="143">
        <f t="shared" si="13"/>
        <v>316.26659584663486</v>
      </c>
      <c r="I177" s="94">
        <f t="shared" si="18"/>
        <v>268.82660646963961</v>
      </c>
      <c r="J177" s="94">
        <f t="shared" si="16"/>
        <v>262.50127455270695</v>
      </c>
      <c r="K177" s="94">
        <f t="shared" si="17"/>
        <v>253.01327667730789</v>
      </c>
    </row>
    <row r="178" spans="1:11" x14ac:dyDescent="0.2">
      <c r="A178" s="7" t="s">
        <v>11</v>
      </c>
      <c r="B178" s="16" t="s">
        <v>43</v>
      </c>
      <c r="C178" s="17">
        <v>2.4500000000000002</v>
      </c>
      <c r="D178" s="18">
        <v>584</v>
      </c>
      <c r="E178" s="8">
        <v>8.76</v>
      </c>
      <c r="F178" s="18">
        <v>64</v>
      </c>
      <c r="G178" s="138">
        <v>5.4195720812521113</v>
      </c>
      <c r="H178" s="143">
        <f t="shared" si="13"/>
        <v>346.85261320013512</v>
      </c>
      <c r="I178" s="94">
        <f t="shared" si="18"/>
        <v>294.82472122011484</v>
      </c>
      <c r="J178" s="94">
        <f t="shared" si="16"/>
        <v>287.88766895611212</v>
      </c>
      <c r="K178" s="94">
        <f t="shared" si="17"/>
        <v>277.48209056010813</v>
      </c>
    </row>
    <row r="179" spans="1:11" x14ac:dyDescent="0.2">
      <c r="A179" s="7" t="s">
        <v>11</v>
      </c>
      <c r="B179" s="16" t="s">
        <v>44</v>
      </c>
      <c r="C179" s="17">
        <v>2.4500000000000002</v>
      </c>
      <c r="D179" s="18">
        <v>584</v>
      </c>
      <c r="E179" s="8">
        <v>8.76</v>
      </c>
      <c r="F179" s="18">
        <v>64</v>
      </c>
      <c r="G179" s="138">
        <v>5.0536749009978372</v>
      </c>
      <c r="H179" s="143">
        <f t="shared" si="13"/>
        <v>323.43519366386158</v>
      </c>
      <c r="I179" s="94">
        <f t="shared" si="18"/>
        <v>274.91991461428233</v>
      </c>
      <c r="J179" s="94">
        <f t="shared" si="16"/>
        <v>268.45121074100513</v>
      </c>
      <c r="K179" s="94">
        <f t="shared" si="17"/>
        <v>258.74815493108929</v>
      </c>
    </row>
    <row r="180" spans="1:11" x14ac:dyDescent="0.2">
      <c r="A180" s="7" t="s">
        <v>11</v>
      </c>
      <c r="B180" s="16" t="s">
        <v>45</v>
      </c>
      <c r="C180" s="17">
        <v>2.4500000000000002</v>
      </c>
      <c r="D180" s="18">
        <v>584</v>
      </c>
      <c r="E180" s="8">
        <v>8.76</v>
      </c>
      <c r="F180" s="18">
        <v>64</v>
      </c>
      <c r="G180" s="138">
        <v>5.5353150668427507</v>
      </c>
      <c r="H180" s="143">
        <f t="shared" si="13"/>
        <v>354.26016427793604</v>
      </c>
      <c r="I180" s="94">
        <f t="shared" si="18"/>
        <v>301.12113963624563</v>
      </c>
      <c r="J180" s="94">
        <f t="shared" si="16"/>
        <v>294.03593635068688</v>
      </c>
      <c r="K180" s="94">
        <f t="shared" si="17"/>
        <v>283.40813142234884</v>
      </c>
    </row>
    <row r="181" spans="1:11" x14ac:dyDescent="0.2">
      <c r="A181" s="7" t="s">
        <v>11</v>
      </c>
      <c r="B181" s="16" t="s">
        <v>51</v>
      </c>
      <c r="C181" s="17">
        <v>2.4500000000000002</v>
      </c>
      <c r="D181" s="18">
        <v>584</v>
      </c>
      <c r="E181" s="8">
        <v>8.76</v>
      </c>
      <c r="F181" s="18">
        <v>64</v>
      </c>
      <c r="G181" s="138">
        <v>4.2546749359527842</v>
      </c>
      <c r="H181" s="143">
        <f t="shared" si="13"/>
        <v>272.29919590097819</v>
      </c>
      <c r="I181" s="94">
        <f t="shared" si="18"/>
        <v>231.45431651583147</v>
      </c>
      <c r="J181" s="94">
        <f t="shared" si="16"/>
        <v>226.00833259781189</v>
      </c>
      <c r="K181" s="94">
        <f t="shared" si="17"/>
        <v>217.83935672078258</v>
      </c>
    </row>
    <row r="182" spans="1:11" ht="15.75" customHeight="1" x14ac:dyDescent="0.2">
      <c r="A182" s="156"/>
      <c r="B182" s="156"/>
      <c r="C182" s="156"/>
      <c r="D182" s="156"/>
      <c r="E182" s="156"/>
      <c r="F182" s="156"/>
      <c r="G182" s="156"/>
      <c r="H182" s="156"/>
      <c r="I182" s="156"/>
      <c r="J182" s="156"/>
      <c r="K182" s="156"/>
    </row>
    <row r="183" spans="1:11" x14ac:dyDescent="0.2">
      <c r="A183" s="7" t="s">
        <v>12</v>
      </c>
      <c r="B183" s="16" t="s">
        <v>82</v>
      </c>
      <c r="C183" s="17">
        <v>1.77</v>
      </c>
      <c r="D183" s="18">
        <v>750</v>
      </c>
      <c r="E183" s="8">
        <v>12</v>
      </c>
      <c r="F183" s="18">
        <v>66</v>
      </c>
      <c r="G183" s="138">
        <v>3.8691826468430617</v>
      </c>
      <c r="H183" s="143">
        <f t="shared" ref="H183:H192" si="19">G183*F183</f>
        <v>255.36605469164206</v>
      </c>
      <c r="I183" s="94">
        <f t="shared" si="18"/>
        <v>217.06114648789574</v>
      </c>
      <c r="J183" s="94">
        <f t="shared" ref="J183" si="20">H183*0.83</f>
        <v>211.9538253940629</v>
      </c>
      <c r="K183" s="94">
        <f t="shared" ref="K183" si="21">H183*0.8</f>
        <v>204.29284375331366</v>
      </c>
    </row>
    <row r="184" spans="1:11" s="2" customFormat="1" x14ac:dyDescent="0.2">
      <c r="A184" s="7" t="s">
        <v>12</v>
      </c>
      <c r="B184" s="16" t="s">
        <v>83</v>
      </c>
      <c r="C184" s="17">
        <v>1.77</v>
      </c>
      <c r="D184" s="18">
        <v>750</v>
      </c>
      <c r="E184" s="8">
        <v>12</v>
      </c>
      <c r="F184" s="18">
        <v>66</v>
      </c>
      <c r="G184" s="138">
        <v>3.7872908067495379</v>
      </c>
      <c r="H184" s="143">
        <f t="shared" si="19"/>
        <v>249.9611932454695</v>
      </c>
      <c r="I184" s="94">
        <f t="shared" si="18"/>
        <v>212.46701425864907</v>
      </c>
      <c r="J184" s="94">
        <f t="shared" ref="J184:J192" si="22">H184*0.83</f>
        <v>207.46779039373968</v>
      </c>
      <c r="K184" s="94">
        <f t="shared" ref="K184:K192" si="23">H184*0.8</f>
        <v>199.96895459637562</v>
      </c>
    </row>
    <row r="185" spans="1:11" x14ac:dyDescent="0.2">
      <c r="A185" s="7" t="s">
        <v>12</v>
      </c>
      <c r="B185" s="16" t="s">
        <v>84</v>
      </c>
      <c r="C185" s="17">
        <v>1.77</v>
      </c>
      <c r="D185" s="18">
        <v>750</v>
      </c>
      <c r="E185" s="8">
        <v>12</v>
      </c>
      <c r="F185" s="18">
        <v>66</v>
      </c>
      <c r="G185" s="138">
        <v>4.1297475925951881</v>
      </c>
      <c r="H185" s="143">
        <f t="shared" si="19"/>
        <v>272.5633411112824</v>
      </c>
      <c r="I185" s="94">
        <f t="shared" si="18"/>
        <v>231.67883994459004</v>
      </c>
      <c r="J185" s="94">
        <f t="shared" si="22"/>
        <v>226.22757312236439</v>
      </c>
      <c r="K185" s="94">
        <f t="shared" si="23"/>
        <v>218.05067288902592</v>
      </c>
    </row>
    <row r="186" spans="1:11" s="2" customFormat="1" x14ac:dyDescent="0.2">
      <c r="A186" s="7" t="s">
        <v>12</v>
      </c>
      <c r="B186" s="16" t="s">
        <v>85</v>
      </c>
      <c r="C186" s="17">
        <v>1.77</v>
      </c>
      <c r="D186" s="18">
        <v>750</v>
      </c>
      <c r="E186" s="8">
        <v>12</v>
      </c>
      <c r="F186" s="18">
        <v>66</v>
      </c>
      <c r="G186" s="138">
        <v>4.1297475925951881</v>
      </c>
      <c r="H186" s="143">
        <f t="shared" si="19"/>
        <v>272.5633411112824</v>
      </c>
      <c r="I186" s="94">
        <f t="shared" si="18"/>
        <v>231.67883994459004</v>
      </c>
      <c r="J186" s="94">
        <f t="shared" si="22"/>
        <v>226.22757312236439</v>
      </c>
      <c r="K186" s="94">
        <f t="shared" si="23"/>
        <v>218.05067288902592</v>
      </c>
    </row>
    <row r="187" spans="1:11" x14ac:dyDescent="0.2">
      <c r="A187" s="7" t="s">
        <v>12</v>
      </c>
      <c r="B187" s="16" t="s">
        <v>86</v>
      </c>
      <c r="C187" s="17">
        <v>1.77</v>
      </c>
      <c r="D187" s="18">
        <v>750</v>
      </c>
      <c r="E187" s="8">
        <v>12</v>
      </c>
      <c r="F187" s="18">
        <v>66</v>
      </c>
      <c r="G187" s="138">
        <v>4.360533687404212</v>
      </c>
      <c r="H187" s="143">
        <f t="shared" si="19"/>
        <v>287.79522336867797</v>
      </c>
      <c r="I187" s="94">
        <f t="shared" si="18"/>
        <v>244.62593986337626</v>
      </c>
      <c r="J187" s="94">
        <f t="shared" si="22"/>
        <v>238.87003539600269</v>
      </c>
      <c r="K187" s="94">
        <f t="shared" si="23"/>
        <v>230.2361786949424</v>
      </c>
    </row>
    <row r="188" spans="1:11" x14ac:dyDescent="0.2">
      <c r="A188" s="7" t="s">
        <v>12</v>
      </c>
      <c r="B188" s="16" t="s">
        <v>89</v>
      </c>
      <c r="C188" s="17">
        <v>1.77</v>
      </c>
      <c r="D188" s="18">
        <v>750</v>
      </c>
      <c r="E188" s="8">
        <v>12</v>
      </c>
      <c r="F188" s="18">
        <v>66</v>
      </c>
      <c r="G188" s="138">
        <v>5.5460676968865004</v>
      </c>
      <c r="H188" s="143">
        <f t="shared" si="19"/>
        <v>366.04046799450902</v>
      </c>
      <c r="I188" s="94">
        <f t="shared" si="18"/>
        <v>311.13439779533263</v>
      </c>
      <c r="J188" s="94">
        <f t="shared" si="22"/>
        <v>303.81358843544245</v>
      </c>
      <c r="K188" s="94">
        <f t="shared" si="23"/>
        <v>292.83237439560725</v>
      </c>
    </row>
    <row r="189" spans="1:11" x14ac:dyDescent="0.2">
      <c r="A189" s="7" t="s">
        <v>12</v>
      </c>
      <c r="B189" s="16" t="s">
        <v>98</v>
      </c>
      <c r="C189" s="17">
        <v>1.77</v>
      </c>
      <c r="D189" s="18">
        <v>750</v>
      </c>
      <c r="E189" s="8">
        <v>12</v>
      </c>
      <c r="F189" s="18">
        <v>66</v>
      </c>
      <c r="G189" s="138">
        <v>4.2972536291501235</v>
      </c>
      <c r="H189" s="143">
        <f t="shared" si="19"/>
        <v>283.61873952390818</v>
      </c>
      <c r="I189" s="94">
        <f t="shared" si="18"/>
        <v>241.07592859532195</v>
      </c>
      <c r="J189" s="94">
        <f t="shared" si="22"/>
        <v>235.40355380484377</v>
      </c>
      <c r="K189" s="94">
        <f t="shared" si="23"/>
        <v>226.89499161912656</v>
      </c>
    </row>
    <row r="190" spans="1:11" x14ac:dyDescent="0.2">
      <c r="A190" s="7" t="s">
        <v>12</v>
      </c>
      <c r="B190" s="16" t="s">
        <v>19</v>
      </c>
      <c r="C190" s="17">
        <v>1.77</v>
      </c>
      <c r="D190" s="18">
        <v>750</v>
      </c>
      <c r="E190" s="8">
        <v>12</v>
      </c>
      <c r="F190" s="18">
        <v>66</v>
      </c>
      <c r="G190" s="138">
        <v>3.5154614753874007</v>
      </c>
      <c r="H190" s="143">
        <f t="shared" si="19"/>
        <v>232.02045737556844</v>
      </c>
      <c r="I190" s="94">
        <f t="shared" si="18"/>
        <v>197.21738876923317</v>
      </c>
      <c r="J190" s="94">
        <f t="shared" si="22"/>
        <v>192.57697962172179</v>
      </c>
      <c r="K190" s="94">
        <f t="shared" si="23"/>
        <v>185.61636590045475</v>
      </c>
    </row>
    <row r="191" spans="1:11" x14ac:dyDescent="0.2">
      <c r="A191" s="7" t="s">
        <v>12</v>
      </c>
      <c r="B191" s="16" t="s">
        <v>25</v>
      </c>
      <c r="C191" s="17">
        <v>1.77</v>
      </c>
      <c r="D191" s="18">
        <v>750</v>
      </c>
      <c r="E191" s="8">
        <v>12</v>
      </c>
      <c r="F191" s="18">
        <v>66</v>
      </c>
      <c r="G191" s="138">
        <v>5.0118000770249989</v>
      </c>
      <c r="H191" s="143">
        <f t="shared" si="19"/>
        <v>330.7788050836499</v>
      </c>
      <c r="I191" s="94">
        <f t="shared" si="18"/>
        <v>281.16198432110241</v>
      </c>
      <c r="J191" s="94">
        <f t="shared" si="22"/>
        <v>274.5464082194294</v>
      </c>
      <c r="K191" s="94">
        <f t="shared" si="23"/>
        <v>264.62304406691993</v>
      </c>
    </row>
    <row r="192" spans="1:11" x14ac:dyDescent="0.2">
      <c r="A192" s="7" t="s">
        <v>12</v>
      </c>
      <c r="B192" s="16" t="s">
        <v>38</v>
      </c>
      <c r="C192" s="17">
        <v>1.77</v>
      </c>
      <c r="D192" s="18">
        <v>750</v>
      </c>
      <c r="E192" s="8">
        <v>12</v>
      </c>
      <c r="F192" s="18">
        <v>66</v>
      </c>
      <c r="G192" s="138">
        <v>4.7141575423535249</v>
      </c>
      <c r="H192" s="143">
        <f t="shared" si="19"/>
        <v>311.13439779533263</v>
      </c>
      <c r="I192" s="94">
        <f t="shared" si="18"/>
        <v>264.46423812603274</v>
      </c>
      <c r="J192" s="94">
        <f t="shared" si="22"/>
        <v>258.24155017012606</v>
      </c>
      <c r="K192" s="94">
        <f t="shared" si="23"/>
        <v>248.90751823626613</v>
      </c>
    </row>
    <row r="193" spans="1:11" ht="15.75" customHeight="1" x14ac:dyDescent="0.2">
      <c r="A193" s="156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</row>
    <row r="194" spans="1:11" x14ac:dyDescent="0.2">
      <c r="A194" s="7" t="s">
        <v>13</v>
      </c>
      <c r="B194" s="16" t="s">
        <v>82</v>
      </c>
      <c r="C194" s="17">
        <v>1.6</v>
      </c>
      <c r="D194" s="18">
        <v>1050</v>
      </c>
      <c r="E194" s="8">
        <v>13.65</v>
      </c>
      <c r="F194" s="18">
        <v>66</v>
      </c>
      <c r="G194" s="138">
        <v>3.6917003316220525</v>
      </c>
      <c r="H194" s="143">
        <f t="shared" ref="H194:H203" si="24">G194*F194</f>
        <v>243.65222188705548</v>
      </c>
      <c r="I194" s="94">
        <f t="shared" si="18"/>
        <v>207.10438860399714</v>
      </c>
      <c r="J194" s="94">
        <f t="shared" ref="J194" si="25">H194*0.83</f>
        <v>202.23134416625604</v>
      </c>
      <c r="K194" s="94">
        <f t="shared" ref="K194" si="26">H194*0.8</f>
        <v>194.92177750964439</v>
      </c>
    </row>
    <row r="195" spans="1:11" s="2" customFormat="1" x14ac:dyDescent="0.2">
      <c r="A195" s="7" t="s">
        <v>13</v>
      </c>
      <c r="B195" s="16" t="s">
        <v>83</v>
      </c>
      <c r="C195" s="17">
        <v>1.6</v>
      </c>
      <c r="D195" s="18">
        <v>1050</v>
      </c>
      <c r="E195" s="8">
        <v>13.65</v>
      </c>
      <c r="F195" s="18">
        <v>66</v>
      </c>
      <c r="G195" s="138">
        <v>3.6098084915285282</v>
      </c>
      <c r="H195" s="143">
        <f t="shared" si="24"/>
        <v>238.24736044088286</v>
      </c>
      <c r="I195" s="94">
        <f t="shared" si="18"/>
        <v>202.51025637475041</v>
      </c>
      <c r="J195" s="94">
        <f t="shared" ref="J195:J203" si="27">H195*0.83</f>
        <v>197.74530916593275</v>
      </c>
      <c r="K195" s="94">
        <f t="shared" ref="K195:K203" si="28">H195*0.8</f>
        <v>190.59788835270629</v>
      </c>
    </row>
    <row r="196" spans="1:11" x14ac:dyDescent="0.2">
      <c r="A196" s="7" t="s">
        <v>13</v>
      </c>
      <c r="B196" s="16" t="s">
        <v>84</v>
      </c>
      <c r="C196" s="17">
        <v>1.6</v>
      </c>
      <c r="D196" s="18">
        <v>1050</v>
      </c>
      <c r="E196" s="8">
        <v>13.65</v>
      </c>
      <c r="F196" s="18">
        <v>66</v>
      </c>
      <c r="G196" s="138">
        <v>3.9522652773741775</v>
      </c>
      <c r="H196" s="143">
        <f t="shared" si="24"/>
        <v>260.84950830669572</v>
      </c>
      <c r="I196" s="94">
        <f t="shared" si="18"/>
        <v>221.72208206069135</v>
      </c>
      <c r="J196" s="94">
        <f t="shared" si="27"/>
        <v>216.50509189455744</v>
      </c>
      <c r="K196" s="94">
        <f t="shared" si="28"/>
        <v>208.67960664535659</v>
      </c>
    </row>
    <row r="197" spans="1:11" s="2" customFormat="1" x14ac:dyDescent="0.2">
      <c r="A197" s="7" t="s">
        <v>13</v>
      </c>
      <c r="B197" s="16" t="s">
        <v>85</v>
      </c>
      <c r="C197" s="17">
        <v>1.6</v>
      </c>
      <c r="D197" s="18">
        <v>1050</v>
      </c>
      <c r="E197" s="8">
        <v>13.65</v>
      </c>
      <c r="F197" s="18">
        <v>66</v>
      </c>
      <c r="G197" s="138">
        <v>3.9522652773741775</v>
      </c>
      <c r="H197" s="143">
        <f t="shared" si="24"/>
        <v>260.84950830669572</v>
      </c>
      <c r="I197" s="94">
        <f t="shared" si="18"/>
        <v>221.72208206069135</v>
      </c>
      <c r="J197" s="94">
        <f t="shared" si="27"/>
        <v>216.50509189455744</v>
      </c>
      <c r="K197" s="94">
        <f t="shared" si="28"/>
        <v>208.67960664535659</v>
      </c>
    </row>
    <row r="198" spans="1:11" x14ac:dyDescent="0.2">
      <c r="A198" s="7" t="s">
        <v>13</v>
      </c>
      <c r="B198" s="16" t="s">
        <v>86</v>
      </c>
      <c r="C198" s="17">
        <v>1.6</v>
      </c>
      <c r="D198" s="18">
        <v>1050</v>
      </c>
      <c r="E198" s="8">
        <v>13.65</v>
      </c>
      <c r="F198" s="18">
        <v>66</v>
      </c>
      <c r="G198" s="138">
        <v>4.1830513721832032</v>
      </c>
      <c r="H198" s="143">
        <f t="shared" si="24"/>
        <v>276.08139056409141</v>
      </c>
      <c r="I198" s="94">
        <f t="shared" si="18"/>
        <v>234.66918197947768</v>
      </c>
      <c r="J198" s="94">
        <f t="shared" si="27"/>
        <v>229.14755416819585</v>
      </c>
      <c r="K198" s="94">
        <f t="shared" si="28"/>
        <v>220.86511245127315</v>
      </c>
    </row>
    <row r="199" spans="1:11" x14ac:dyDescent="0.2">
      <c r="A199" s="7" t="s">
        <v>13</v>
      </c>
      <c r="B199" s="16" t="s">
        <v>89</v>
      </c>
      <c r="C199" s="17">
        <v>1.6</v>
      </c>
      <c r="D199" s="18">
        <v>1050</v>
      </c>
      <c r="E199" s="8">
        <v>13.65</v>
      </c>
      <c r="F199" s="18">
        <v>66</v>
      </c>
      <c r="G199" s="138">
        <v>5.3372649730970769</v>
      </c>
      <c r="H199" s="143">
        <f t="shared" si="24"/>
        <v>352.25948822440705</v>
      </c>
      <c r="I199" s="94">
        <f t="shared" si="18"/>
        <v>299.42056499074596</v>
      </c>
      <c r="J199" s="94">
        <f t="shared" si="27"/>
        <v>292.37537522625786</v>
      </c>
      <c r="K199" s="94">
        <f t="shared" si="28"/>
        <v>281.80759057952565</v>
      </c>
    </row>
    <row r="200" spans="1:11" x14ac:dyDescent="0.2">
      <c r="A200" s="7" t="s">
        <v>13</v>
      </c>
      <c r="B200" s="16" t="s">
        <v>98</v>
      </c>
      <c r="C200" s="17">
        <v>1.6</v>
      </c>
      <c r="D200" s="18">
        <v>1050</v>
      </c>
      <c r="E200" s="8">
        <v>13.65</v>
      </c>
      <c r="F200" s="18">
        <v>66</v>
      </c>
      <c r="G200" s="138">
        <v>4.1197713139291166</v>
      </c>
      <c r="H200" s="143">
        <f t="shared" si="24"/>
        <v>271.90490671932167</v>
      </c>
      <c r="I200" s="94">
        <f t="shared" si="18"/>
        <v>231.11917071142341</v>
      </c>
      <c r="J200" s="94">
        <f t="shared" si="27"/>
        <v>225.68107257703699</v>
      </c>
      <c r="K200" s="94">
        <f t="shared" si="28"/>
        <v>217.52392537545734</v>
      </c>
    </row>
    <row r="201" spans="1:11" x14ac:dyDescent="0.2">
      <c r="A201" s="7" t="s">
        <v>13</v>
      </c>
      <c r="B201" s="16" t="s">
        <v>19</v>
      </c>
      <c r="C201" s="17">
        <v>1.6</v>
      </c>
      <c r="D201" s="18">
        <v>1050</v>
      </c>
      <c r="E201" s="8">
        <v>13.65</v>
      </c>
      <c r="F201" s="18">
        <v>66</v>
      </c>
      <c r="G201" s="138">
        <v>3.3484192963558619</v>
      </c>
      <c r="H201" s="143">
        <f t="shared" si="24"/>
        <v>220.99567355948687</v>
      </c>
      <c r="I201" s="94">
        <f t="shared" si="18"/>
        <v>187.84632252556383</v>
      </c>
      <c r="J201" s="94">
        <f t="shared" si="27"/>
        <v>183.42640905437409</v>
      </c>
      <c r="K201" s="94">
        <f t="shared" si="28"/>
        <v>176.79653884758952</v>
      </c>
    </row>
    <row r="202" spans="1:11" x14ac:dyDescent="0.2">
      <c r="A202" s="7" t="s">
        <v>13</v>
      </c>
      <c r="B202" s="16" t="s">
        <v>25</v>
      </c>
      <c r="C202" s="17">
        <v>1.6</v>
      </c>
      <c r="D202" s="18">
        <v>1050</v>
      </c>
      <c r="E202" s="8">
        <v>13.65</v>
      </c>
      <c r="F202" s="18">
        <v>66</v>
      </c>
      <c r="G202" s="138">
        <v>4.802997353235579</v>
      </c>
      <c r="H202" s="143">
        <f t="shared" si="24"/>
        <v>316.99782531354822</v>
      </c>
      <c r="I202" s="94">
        <f t="shared" si="18"/>
        <v>269.44815151651596</v>
      </c>
      <c r="J202" s="94">
        <f t="shared" si="27"/>
        <v>263.10819501024503</v>
      </c>
      <c r="K202" s="94">
        <f t="shared" si="28"/>
        <v>253.59826025083859</v>
      </c>
    </row>
    <row r="203" spans="1:11" x14ac:dyDescent="0.2">
      <c r="A203" s="7" t="s">
        <v>13</v>
      </c>
      <c r="B203" s="16" t="s">
        <v>38</v>
      </c>
      <c r="C203" s="17">
        <v>1.6</v>
      </c>
      <c r="D203" s="18">
        <v>1050</v>
      </c>
      <c r="E203" s="8">
        <v>13.65</v>
      </c>
      <c r="F203" s="18">
        <v>66</v>
      </c>
      <c r="G203" s="138">
        <v>4.5366752271325161</v>
      </c>
      <c r="H203" s="143">
        <f t="shared" si="24"/>
        <v>299.42056499074607</v>
      </c>
      <c r="I203" s="94">
        <f t="shared" si="18"/>
        <v>254.50748024213416</v>
      </c>
      <c r="J203" s="94">
        <f t="shared" si="27"/>
        <v>248.51906894231922</v>
      </c>
      <c r="K203" s="94">
        <f t="shared" si="28"/>
        <v>239.53645199259688</v>
      </c>
    </row>
    <row r="204" spans="1:11" ht="15.75" customHeight="1" x14ac:dyDescent="0.2">
      <c r="A204" s="156"/>
      <c r="B204" s="156"/>
      <c r="C204" s="156"/>
      <c r="D204" s="156"/>
      <c r="E204" s="156"/>
      <c r="F204" s="156"/>
      <c r="G204" s="156"/>
      <c r="H204" s="156"/>
      <c r="I204" s="156"/>
      <c r="J204" s="156"/>
      <c r="K204" s="156"/>
    </row>
    <row r="205" spans="1:11" x14ac:dyDescent="0.2">
      <c r="A205" s="7" t="s">
        <v>14</v>
      </c>
      <c r="B205" s="16" t="s">
        <v>82</v>
      </c>
      <c r="C205" s="17">
        <v>2.35</v>
      </c>
      <c r="D205" s="18">
        <v>590</v>
      </c>
      <c r="E205" s="8">
        <v>9.44</v>
      </c>
      <c r="F205" s="18">
        <v>53</v>
      </c>
      <c r="G205" s="138">
        <v>4.2667382172909525</v>
      </c>
      <c r="H205" s="143">
        <f t="shared" ref="H205:H214" si="29">G205*F205</f>
        <v>226.13712551642047</v>
      </c>
      <c r="I205" s="94">
        <f t="shared" si="18"/>
        <v>192.21655668895738</v>
      </c>
      <c r="J205" s="94">
        <f t="shared" ref="J205" si="30">H205*0.83</f>
        <v>187.69381417862897</v>
      </c>
      <c r="K205" s="94">
        <f t="shared" ref="K205" si="31">H205*0.8</f>
        <v>180.90970041313639</v>
      </c>
    </row>
    <row r="206" spans="1:11" x14ac:dyDescent="0.2">
      <c r="A206" s="7" t="s">
        <v>14</v>
      </c>
      <c r="B206" s="16" t="s">
        <v>83</v>
      </c>
      <c r="C206" s="17">
        <v>2.35</v>
      </c>
      <c r="D206" s="18">
        <v>590</v>
      </c>
      <c r="E206" s="8">
        <v>9.44</v>
      </c>
      <c r="F206" s="18">
        <v>53</v>
      </c>
      <c r="G206" s="138">
        <v>4.1857314618228516</v>
      </c>
      <c r="H206" s="143">
        <f t="shared" si="29"/>
        <v>221.84376747661113</v>
      </c>
      <c r="I206" s="94">
        <f t="shared" si="18"/>
        <v>188.56720235511946</v>
      </c>
      <c r="J206" s="94">
        <f t="shared" ref="J206:J214" si="32">H206*0.83</f>
        <v>184.13032700558722</v>
      </c>
      <c r="K206" s="94">
        <f t="shared" ref="K206:K214" si="33">H206*0.8</f>
        <v>177.47501398128892</v>
      </c>
    </row>
    <row r="207" spans="1:11" x14ac:dyDescent="0.2">
      <c r="A207" s="7" t="s">
        <v>14</v>
      </c>
      <c r="B207" s="16" t="s">
        <v>84</v>
      </c>
      <c r="C207" s="17">
        <v>2.35</v>
      </c>
      <c r="D207" s="18">
        <v>590</v>
      </c>
      <c r="E207" s="8">
        <v>9.44</v>
      </c>
      <c r="F207" s="18">
        <v>53</v>
      </c>
      <c r="G207" s="138">
        <v>4.5277599849103947</v>
      </c>
      <c r="H207" s="143">
        <f t="shared" si="29"/>
        <v>239.9712792002509</v>
      </c>
      <c r="I207" s="94">
        <f t="shared" si="18"/>
        <v>203.97558732021326</v>
      </c>
      <c r="J207" s="94">
        <f t="shared" si="32"/>
        <v>199.17616173620823</v>
      </c>
      <c r="K207" s="94">
        <f t="shared" si="33"/>
        <v>191.97702336020075</v>
      </c>
    </row>
    <row r="208" spans="1:11" x14ac:dyDescent="0.2">
      <c r="A208" s="7" t="s">
        <v>14</v>
      </c>
      <c r="B208" s="16" t="s">
        <v>264</v>
      </c>
      <c r="C208" s="17">
        <v>2.35</v>
      </c>
      <c r="D208" s="18">
        <v>590</v>
      </c>
      <c r="E208" s="8">
        <v>9.44</v>
      </c>
      <c r="F208" s="18">
        <v>53</v>
      </c>
      <c r="G208" s="138">
        <v>4.5277599849103947</v>
      </c>
      <c r="H208" s="143">
        <f t="shared" si="29"/>
        <v>239.9712792002509</v>
      </c>
      <c r="I208" s="94">
        <f t="shared" si="18"/>
        <v>203.97558732021326</v>
      </c>
      <c r="J208" s="94">
        <f t="shared" si="32"/>
        <v>199.17616173620823</v>
      </c>
      <c r="K208" s="94">
        <f t="shared" si="33"/>
        <v>191.97702336020075</v>
      </c>
    </row>
    <row r="209" spans="1:11" x14ac:dyDescent="0.2">
      <c r="A209" s="7" t="s">
        <v>14</v>
      </c>
      <c r="B209" s="16" t="s">
        <v>263</v>
      </c>
      <c r="C209" s="17">
        <v>2.35</v>
      </c>
      <c r="D209" s="18">
        <v>590</v>
      </c>
      <c r="E209" s="8">
        <v>9.44</v>
      </c>
      <c r="F209" s="18">
        <v>53</v>
      </c>
      <c r="G209" s="138">
        <v>4.7572791254033504</v>
      </c>
      <c r="H209" s="143">
        <f t="shared" si="29"/>
        <v>252.13579364637758</v>
      </c>
      <c r="I209" s="94">
        <f t="shared" si="18"/>
        <v>214.31542459942094</v>
      </c>
      <c r="J209" s="94">
        <f t="shared" si="32"/>
        <v>209.27270872649339</v>
      </c>
      <c r="K209" s="94">
        <f t="shared" si="33"/>
        <v>201.70863491710207</v>
      </c>
    </row>
    <row r="210" spans="1:11" x14ac:dyDescent="0.2">
      <c r="A210" s="7" t="s">
        <v>14</v>
      </c>
      <c r="B210" s="16" t="s">
        <v>89</v>
      </c>
      <c r="C210" s="17">
        <v>2.35</v>
      </c>
      <c r="D210" s="18">
        <v>590</v>
      </c>
      <c r="E210" s="8">
        <v>9.44</v>
      </c>
      <c r="F210" s="18">
        <v>53</v>
      </c>
      <c r="G210" s="138">
        <v>6.0150691463555814</v>
      </c>
      <c r="H210" s="143">
        <f t="shared" si="29"/>
        <v>318.79866475684582</v>
      </c>
      <c r="I210" s="94">
        <f t="shared" si="18"/>
        <v>270.97886504331893</v>
      </c>
      <c r="J210" s="94">
        <f t="shared" si="32"/>
        <v>264.602891748182</v>
      </c>
      <c r="K210" s="94">
        <f t="shared" si="33"/>
        <v>255.03893180547666</v>
      </c>
    </row>
    <row r="211" spans="1:11" x14ac:dyDescent="0.2">
      <c r="A211" s="7" t="s">
        <v>14</v>
      </c>
      <c r="B211" s="16" t="s">
        <v>98</v>
      </c>
      <c r="C211" s="17">
        <v>2.35</v>
      </c>
      <c r="D211" s="18">
        <v>590</v>
      </c>
      <c r="E211" s="8">
        <v>9.44</v>
      </c>
      <c r="F211" s="18">
        <v>53</v>
      </c>
      <c r="G211" s="138">
        <v>4.694273871150382</v>
      </c>
      <c r="H211" s="143">
        <f t="shared" si="29"/>
        <v>248.79651517097025</v>
      </c>
      <c r="I211" s="94">
        <f t="shared" si="18"/>
        <v>211.47703789532471</v>
      </c>
      <c r="J211" s="94">
        <f t="shared" si="32"/>
        <v>206.50110759190531</v>
      </c>
      <c r="K211" s="94">
        <f t="shared" si="33"/>
        <v>199.03721213677622</v>
      </c>
    </row>
    <row r="212" spans="1:11" x14ac:dyDescent="0.2">
      <c r="A212" s="7" t="s">
        <v>14</v>
      </c>
      <c r="B212" s="16" t="s">
        <v>19</v>
      </c>
      <c r="C212" s="17">
        <v>2.35</v>
      </c>
      <c r="D212" s="18">
        <v>590</v>
      </c>
      <c r="E212" s="8">
        <v>9.44</v>
      </c>
      <c r="F212" s="18">
        <v>53</v>
      </c>
      <c r="G212" s="138">
        <v>3.8886841959317162</v>
      </c>
      <c r="H212" s="143">
        <f t="shared" si="29"/>
        <v>206.10026238438095</v>
      </c>
      <c r="I212" s="94">
        <f t="shared" si="18"/>
        <v>175.1852230267238</v>
      </c>
      <c r="J212" s="94">
        <f t="shared" si="32"/>
        <v>171.06321777903619</v>
      </c>
      <c r="K212" s="94">
        <f t="shared" si="33"/>
        <v>164.88020990750476</v>
      </c>
    </row>
    <row r="213" spans="1:11" x14ac:dyDescent="0.2">
      <c r="A213" s="7" t="s">
        <v>14</v>
      </c>
      <c r="B213" s="16" t="s">
        <v>262</v>
      </c>
      <c r="C213" s="17">
        <v>2.35</v>
      </c>
      <c r="D213" s="18">
        <v>590</v>
      </c>
      <c r="E213" s="8">
        <v>9.44</v>
      </c>
      <c r="F213" s="18">
        <v>53</v>
      </c>
      <c r="G213" s="138">
        <v>5.4803186690824859</v>
      </c>
      <c r="H213" s="143">
        <f t="shared" si="29"/>
        <v>290.45688946137176</v>
      </c>
      <c r="I213" s="94">
        <f t="shared" si="18"/>
        <v>246.88835604216598</v>
      </c>
      <c r="J213" s="94">
        <f t="shared" si="32"/>
        <v>241.07921825293855</v>
      </c>
      <c r="K213" s="94">
        <f t="shared" si="33"/>
        <v>232.36551156909741</v>
      </c>
    </row>
    <row r="214" spans="1:11" x14ac:dyDescent="0.2">
      <c r="A214" s="7" t="s">
        <v>14</v>
      </c>
      <c r="B214" s="16" t="s">
        <v>261</v>
      </c>
      <c r="C214" s="17">
        <v>2.35</v>
      </c>
      <c r="D214" s="18">
        <v>590</v>
      </c>
      <c r="E214" s="8">
        <v>9.44</v>
      </c>
      <c r="F214" s="18">
        <v>53</v>
      </c>
      <c r="G214" s="138">
        <v>4.5277599849103947</v>
      </c>
      <c r="H214" s="143">
        <f t="shared" si="29"/>
        <v>239.9712792002509</v>
      </c>
      <c r="I214" s="94">
        <f t="shared" si="18"/>
        <v>203.97558732021326</v>
      </c>
      <c r="J214" s="94">
        <f t="shared" si="32"/>
        <v>199.17616173620823</v>
      </c>
      <c r="K214" s="94">
        <f t="shared" si="33"/>
        <v>191.97702336020075</v>
      </c>
    </row>
    <row r="215" spans="1:11" ht="15.75" customHeight="1" x14ac:dyDescent="0.2">
      <c r="A215" s="156"/>
      <c r="B215" s="156"/>
      <c r="C215" s="156"/>
      <c r="D215" s="156"/>
      <c r="E215" s="156"/>
      <c r="F215" s="156"/>
      <c r="G215" s="156"/>
      <c r="H215" s="156"/>
      <c r="I215" s="156"/>
      <c r="J215" s="156"/>
      <c r="K215" s="156"/>
    </row>
    <row r="216" spans="1:11" x14ac:dyDescent="0.2">
      <c r="A216" s="7" t="s">
        <v>15</v>
      </c>
      <c r="B216" s="16" t="s">
        <v>82</v>
      </c>
      <c r="C216" s="17">
        <v>2</v>
      </c>
      <c r="D216" s="18">
        <v>886</v>
      </c>
      <c r="E216" s="8">
        <v>10.632</v>
      </c>
      <c r="F216" s="18">
        <v>53</v>
      </c>
      <c r="G216" s="138">
        <v>4.0574839459095893</v>
      </c>
      <c r="H216" s="143">
        <f t="shared" ref="H216:H225" si="34">G216*F216</f>
        <v>215.04664913320823</v>
      </c>
      <c r="I216" s="94">
        <f t="shared" si="18"/>
        <v>182.789651763227</v>
      </c>
      <c r="J216" s="94">
        <f t="shared" ref="J216" si="35">H216*0.83</f>
        <v>178.48871878056283</v>
      </c>
      <c r="K216" s="94">
        <f t="shared" ref="K216" si="36">H216*0.8</f>
        <v>172.03731930656659</v>
      </c>
    </row>
    <row r="217" spans="1:11" x14ac:dyDescent="0.2">
      <c r="A217" s="7" t="s">
        <v>15</v>
      </c>
      <c r="B217" s="16" t="s">
        <v>83</v>
      </c>
      <c r="C217" s="17">
        <v>2</v>
      </c>
      <c r="D217" s="18">
        <v>886</v>
      </c>
      <c r="E217" s="8">
        <v>10.632</v>
      </c>
      <c r="F217" s="18">
        <v>53</v>
      </c>
      <c r="G217" s="138">
        <v>3.9764771904414871</v>
      </c>
      <c r="H217" s="143">
        <f t="shared" si="34"/>
        <v>210.75329109339881</v>
      </c>
      <c r="I217" s="94">
        <f t="shared" si="18"/>
        <v>179.14029742938899</v>
      </c>
      <c r="J217" s="94">
        <f t="shared" ref="J217:J225" si="37">H217*0.83</f>
        <v>174.925231607521</v>
      </c>
      <c r="K217" s="94">
        <f t="shared" ref="K217:K225" si="38">H217*0.8</f>
        <v>168.60263287471906</v>
      </c>
    </row>
    <row r="218" spans="1:11" x14ac:dyDescent="0.2">
      <c r="A218" s="7" t="s">
        <v>15</v>
      </c>
      <c r="B218" s="16" t="s">
        <v>84</v>
      </c>
      <c r="C218" s="17">
        <v>2</v>
      </c>
      <c r="D218" s="18">
        <v>886</v>
      </c>
      <c r="E218" s="8">
        <v>10.632</v>
      </c>
      <c r="F218" s="18">
        <v>53</v>
      </c>
      <c r="G218" s="138">
        <v>4.3185057135290306</v>
      </c>
      <c r="H218" s="143">
        <f t="shared" si="34"/>
        <v>228.88080281703861</v>
      </c>
      <c r="I218" s="94">
        <f t="shared" ref="I218:I245" si="39">H218*0.85</f>
        <v>194.54868239448282</v>
      </c>
      <c r="J218" s="94">
        <f t="shared" si="37"/>
        <v>189.97106633814204</v>
      </c>
      <c r="K218" s="94">
        <f t="shared" si="38"/>
        <v>183.10464225363091</v>
      </c>
    </row>
    <row r="219" spans="1:11" x14ac:dyDescent="0.2">
      <c r="A219" s="7" t="s">
        <v>15</v>
      </c>
      <c r="B219" s="16" t="s">
        <v>85</v>
      </c>
      <c r="C219" s="17">
        <v>2</v>
      </c>
      <c r="D219" s="18">
        <v>886</v>
      </c>
      <c r="E219" s="8">
        <v>10.632</v>
      </c>
      <c r="F219" s="18">
        <v>53</v>
      </c>
      <c r="G219" s="138">
        <v>4.3185057135290306</v>
      </c>
      <c r="H219" s="143">
        <f t="shared" si="34"/>
        <v>228.88080281703861</v>
      </c>
      <c r="I219" s="94">
        <f t="shared" si="39"/>
        <v>194.54868239448282</v>
      </c>
      <c r="J219" s="94">
        <f t="shared" si="37"/>
        <v>189.97106633814204</v>
      </c>
      <c r="K219" s="94">
        <f t="shared" si="38"/>
        <v>183.10464225363091</v>
      </c>
    </row>
    <row r="220" spans="1:11" x14ac:dyDescent="0.2">
      <c r="A220" s="7" t="s">
        <v>15</v>
      </c>
      <c r="B220" s="16" t="s">
        <v>86</v>
      </c>
      <c r="C220" s="17">
        <v>2</v>
      </c>
      <c r="D220" s="18">
        <v>886</v>
      </c>
      <c r="E220" s="8">
        <v>10.632</v>
      </c>
      <c r="F220" s="18">
        <v>53</v>
      </c>
      <c r="G220" s="138">
        <v>4.5480248540219863</v>
      </c>
      <c r="H220" s="143">
        <f t="shared" si="34"/>
        <v>241.04531726316529</v>
      </c>
      <c r="I220" s="94">
        <f t="shared" si="39"/>
        <v>204.8885196736905</v>
      </c>
      <c r="J220" s="94">
        <f t="shared" si="37"/>
        <v>200.06761332842717</v>
      </c>
      <c r="K220" s="94">
        <f t="shared" si="38"/>
        <v>192.83625381053224</v>
      </c>
    </row>
    <row r="221" spans="1:11" x14ac:dyDescent="0.2">
      <c r="A221" s="7" t="s">
        <v>15</v>
      </c>
      <c r="B221" s="16" t="s">
        <v>89</v>
      </c>
      <c r="C221" s="17">
        <v>2</v>
      </c>
      <c r="D221" s="18">
        <v>886</v>
      </c>
      <c r="E221" s="8">
        <v>10.632</v>
      </c>
      <c r="F221" s="18">
        <v>53</v>
      </c>
      <c r="G221" s="138">
        <v>5.7688876506128013</v>
      </c>
      <c r="H221" s="143">
        <f t="shared" si="34"/>
        <v>305.75104548247845</v>
      </c>
      <c r="I221" s="94">
        <f t="shared" si="39"/>
        <v>259.88838866010667</v>
      </c>
      <c r="J221" s="94">
        <f t="shared" si="37"/>
        <v>253.77336775045711</v>
      </c>
      <c r="K221" s="94">
        <f t="shared" si="38"/>
        <v>244.60083638598277</v>
      </c>
    </row>
    <row r="222" spans="1:11" x14ac:dyDescent="0.2">
      <c r="A222" s="7" t="s">
        <v>15</v>
      </c>
      <c r="B222" s="16" t="s">
        <v>98</v>
      </c>
      <c r="C222" s="17">
        <v>2</v>
      </c>
      <c r="D222" s="18">
        <v>886</v>
      </c>
      <c r="E222" s="8">
        <v>10.632</v>
      </c>
      <c r="F222" s="18">
        <v>53</v>
      </c>
      <c r="G222" s="138">
        <v>4.4850195997690188</v>
      </c>
      <c r="H222" s="143">
        <f t="shared" si="34"/>
        <v>237.70603878775799</v>
      </c>
      <c r="I222" s="94">
        <f t="shared" si="39"/>
        <v>202.05013296959427</v>
      </c>
      <c r="J222" s="94">
        <f t="shared" si="37"/>
        <v>197.29601219383912</v>
      </c>
      <c r="K222" s="94">
        <f t="shared" si="38"/>
        <v>190.16483103020641</v>
      </c>
    </row>
    <row r="223" spans="1:11" x14ac:dyDescent="0.2">
      <c r="A223" s="7" t="s">
        <v>15</v>
      </c>
      <c r="B223" s="16" t="s">
        <v>19</v>
      </c>
      <c r="C223" s="17">
        <v>2</v>
      </c>
      <c r="D223" s="18">
        <v>886</v>
      </c>
      <c r="E223" s="8">
        <v>10.632</v>
      </c>
      <c r="F223" s="18">
        <v>53</v>
      </c>
      <c r="G223" s="138">
        <v>3.6917389993374932</v>
      </c>
      <c r="H223" s="143">
        <f t="shared" si="34"/>
        <v>195.66216696488715</v>
      </c>
      <c r="I223" s="94">
        <f t="shared" si="39"/>
        <v>166.31284192015409</v>
      </c>
      <c r="J223" s="94">
        <f t="shared" si="37"/>
        <v>162.39959858085632</v>
      </c>
      <c r="K223" s="94">
        <f t="shared" si="38"/>
        <v>156.52973357190973</v>
      </c>
    </row>
    <row r="224" spans="1:11" x14ac:dyDescent="0.2">
      <c r="A224" s="7" t="s">
        <v>15</v>
      </c>
      <c r="B224" s="16" t="s">
        <v>25</v>
      </c>
      <c r="C224" s="17">
        <v>2</v>
      </c>
      <c r="D224" s="18">
        <v>886</v>
      </c>
      <c r="E224" s="8">
        <v>10.632</v>
      </c>
      <c r="F224" s="18">
        <v>53</v>
      </c>
      <c r="G224" s="138">
        <v>5.2341371733397066</v>
      </c>
      <c r="H224" s="143">
        <f t="shared" si="34"/>
        <v>277.40927018700444</v>
      </c>
      <c r="I224" s="94">
        <f t="shared" si="39"/>
        <v>235.79787965895378</v>
      </c>
      <c r="J224" s="94">
        <f t="shared" si="37"/>
        <v>230.24969425521368</v>
      </c>
      <c r="K224" s="94">
        <f t="shared" si="38"/>
        <v>221.92741614960357</v>
      </c>
    </row>
    <row r="225" spans="1:11" x14ac:dyDescent="0.2">
      <c r="A225" s="7" t="s">
        <v>15</v>
      </c>
      <c r="B225" s="16" t="s">
        <v>37</v>
      </c>
      <c r="C225" s="17">
        <v>2</v>
      </c>
      <c r="D225" s="18">
        <v>886</v>
      </c>
      <c r="E225" s="8">
        <v>10.632</v>
      </c>
      <c r="F225" s="18">
        <v>53</v>
      </c>
      <c r="G225" s="138">
        <v>4.3185057135290306</v>
      </c>
      <c r="H225" s="143">
        <f t="shared" si="34"/>
        <v>228.88080281703861</v>
      </c>
      <c r="I225" s="94">
        <f t="shared" si="39"/>
        <v>194.54868239448282</v>
      </c>
      <c r="J225" s="94">
        <f t="shared" si="37"/>
        <v>189.97106633814204</v>
      </c>
      <c r="K225" s="94">
        <f t="shared" si="38"/>
        <v>183.10464225363091</v>
      </c>
    </row>
    <row r="226" spans="1:11" ht="15.75" customHeight="1" x14ac:dyDescent="0.2">
      <c r="A226" s="156"/>
      <c r="B226" s="156"/>
      <c r="C226" s="156"/>
      <c r="D226" s="156"/>
      <c r="E226" s="156"/>
      <c r="F226" s="156"/>
      <c r="G226" s="156"/>
      <c r="H226" s="156"/>
      <c r="I226" s="156"/>
      <c r="J226" s="156"/>
      <c r="K226" s="156"/>
    </row>
    <row r="227" spans="1:11" x14ac:dyDescent="0.2">
      <c r="A227" s="7" t="s">
        <v>16</v>
      </c>
      <c r="B227" s="16" t="s">
        <v>82</v>
      </c>
      <c r="C227" s="17">
        <v>3.2</v>
      </c>
      <c r="D227" s="18">
        <v>440</v>
      </c>
      <c r="E227" s="8">
        <v>6.6</v>
      </c>
      <c r="F227" s="18">
        <v>40</v>
      </c>
      <c r="G227" s="138">
        <v>5.450168915094916</v>
      </c>
      <c r="H227" s="143">
        <f t="shared" ref="H227:H235" si="40">G227*F227</f>
        <v>218.00675660379665</v>
      </c>
      <c r="I227" s="94">
        <f t="shared" si="39"/>
        <v>185.30574311322715</v>
      </c>
      <c r="J227" s="94">
        <f t="shared" ref="J227" si="41">H227*0.83</f>
        <v>180.9456079811512</v>
      </c>
      <c r="K227" s="94">
        <f t="shared" ref="K227" si="42">H227*0.8</f>
        <v>174.40540528303734</v>
      </c>
    </row>
    <row r="228" spans="1:11" x14ac:dyDescent="0.2">
      <c r="A228" s="7" t="s">
        <v>16</v>
      </c>
      <c r="B228" s="16" t="s">
        <v>84</v>
      </c>
      <c r="C228" s="17">
        <v>3.2</v>
      </c>
      <c r="D228" s="18">
        <v>440</v>
      </c>
      <c r="E228" s="8">
        <v>6.6</v>
      </c>
      <c r="F228" s="18">
        <v>40</v>
      </c>
      <c r="G228" s="138">
        <v>5.7144562172149298</v>
      </c>
      <c r="H228" s="143">
        <f t="shared" si="40"/>
        <v>228.5782486885972</v>
      </c>
      <c r="I228" s="94">
        <f t="shared" si="39"/>
        <v>194.29151138530762</v>
      </c>
      <c r="J228" s="94">
        <f t="shared" ref="J228:J235" si="43">H228*0.83</f>
        <v>189.71994641153566</v>
      </c>
      <c r="K228" s="94">
        <f t="shared" ref="K228:K235" si="44">H228*0.8</f>
        <v>182.86259895087778</v>
      </c>
    </row>
    <row r="229" spans="1:11" x14ac:dyDescent="0.2">
      <c r="A229" s="7" t="s">
        <v>16</v>
      </c>
      <c r="B229" s="16" t="s">
        <v>85</v>
      </c>
      <c r="C229" s="17">
        <v>3.2</v>
      </c>
      <c r="D229" s="18">
        <v>440</v>
      </c>
      <c r="E229" s="8">
        <v>6.6</v>
      </c>
      <c r="F229" s="18">
        <v>40</v>
      </c>
      <c r="G229" s="138">
        <v>5.7144562172149298</v>
      </c>
      <c r="H229" s="143">
        <f t="shared" si="40"/>
        <v>228.5782486885972</v>
      </c>
      <c r="I229" s="94">
        <f t="shared" si="39"/>
        <v>194.29151138530762</v>
      </c>
      <c r="J229" s="94">
        <f t="shared" si="43"/>
        <v>189.71994641153566</v>
      </c>
      <c r="K229" s="94">
        <f t="shared" si="44"/>
        <v>182.86259895087778</v>
      </c>
    </row>
    <row r="230" spans="1:11" x14ac:dyDescent="0.2">
      <c r="A230" s="7" t="s">
        <v>16</v>
      </c>
      <c r="B230" s="16" t="s">
        <v>86</v>
      </c>
      <c r="C230" s="17">
        <v>3.2</v>
      </c>
      <c r="D230" s="18">
        <v>440</v>
      </c>
      <c r="E230" s="8">
        <v>6.6</v>
      </c>
      <c r="F230" s="18">
        <v>40</v>
      </c>
      <c r="G230" s="138">
        <v>5.96757645023128</v>
      </c>
      <c r="H230" s="143">
        <f t="shared" si="40"/>
        <v>238.70305800925121</v>
      </c>
      <c r="I230" s="94">
        <f t="shared" si="39"/>
        <v>202.89759930786352</v>
      </c>
      <c r="J230" s="94">
        <f t="shared" si="43"/>
        <v>198.12353814767849</v>
      </c>
      <c r="K230" s="94">
        <f t="shared" si="44"/>
        <v>190.96244640740099</v>
      </c>
    </row>
    <row r="231" spans="1:11" x14ac:dyDescent="0.2">
      <c r="A231" s="7" t="s">
        <v>16</v>
      </c>
      <c r="B231" s="16" t="s">
        <v>89</v>
      </c>
      <c r="C231" s="17">
        <v>3.2</v>
      </c>
      <c r="D231" s="18">
        <v>440</v>
      </c>
      <c r="E231" s="8">
        <v>6.6</v>
      </c>
      <c r="F231" s="18">
        <v>40</v>
      </c>
      <c r="G231" s="138">
        <v>7.4936363976036802</v>
      </c>
      <c r="H231" s="143">
        <f t="shared" si="40"/>
        <v>299.74545590414721</v>
      </c>
      <c r="I231" s="94">
        <f t="shared" si="39"/>
        <v>254.78363751852513</v>
      </c>
      <c r="J231" s="94">
        <f t="shared" si="43"/>
        <v>248.78872840044218</v>
      </c>
      <c r="K231" s="94">
        <f t="shared" si="44"/>
        <v>239.79636472331777</v>
      </c>
    </row>
    <row r="232" spans="1:11" x14ac:dyDescent="0.2">
      <c r="A232" s="7" t="s">
        <v>16</v>
      </c>
      <c r="B232" s="16" t="s">
        <v>98</v>
      </c>
      <c r="C232" s="17">
        <v>3.2</v>
      </c>
      <c r="D232" s="18">
        <v>440</v>
      </c>
      <c r="E232" s="8">
        <v>6.6</v>
      </c>
      <c r="F232" s="18">
        <v>40</v>
      </c>
      <c r="G232" s="138">
        <v>5.8968516792414176</v>
      </c>
      <c r="H232" s="143">
        <f t="shared" si="40"/>
        <v>235.87406716965671</v>
      </c>
      <c r="I232" s="94">
        <f t="shared" si="39"/>
        <v>200.49295709420821</v>
      </c>
      <c r="J232" s="94">
        <f t="shared" si="43"/>
        <v>195.77547575081505</v>
      </c>
      <c r="K232" s="94">
        <f t="shared" si="44"/>
        <v>188.69925373572539</v>
      </c>
    </row>
    <row r="233" spans="1:11" x14ac:dyDescent="0.2">
      <c r="A233" s="7" t="s">
        <v>16</v>
      </c>
      <c r="B233" s="16" t="s">
        <v>19</v>
      </c>
      <c r="C233" s="17">
        <v>3.2</v>
      </c>
      <c r="D233" s="18">
        <v>440</v>
      </c>
      <c r="E233" s="8">
        <v>6.6</v>
      </c>
      <c r="F233" s="18">
        <v>40</v>
      </c>
      <c r="G233" s="138">
        <v>4.9614078206459444</v>
      </c>
      <c r="H233" s="143">
        <f t="shared" si="40"/>
        <v>198.45631282583778</v>
      </c>
      <c r="I233" s="94">
        <f t="shared" si="39"/>
        <v>168.68786590196211</v>
      </c>
      <c r="J233" s="94">
        <f t="shared" si="43"/>
        <v>164.71873964544534</v>
      </c>
      <c r="K233" s="94">
        <f t="shared" si="44"/>
        <v>158.76505026067025</v>
      </c>
    </row>
    <row r="234" spans="1:11" x14ac:dyDescent="0.2">
      <c r="A234" s="7" t="s">
        <v>16</v>
      </c>
      <c r="B234" s="16" t="s">
        <v>25</v>
      </c>
      <c r="C234" s="17">
        <v>3.2</v>
      </c>
      <c r="D234" s="18">
        <v>440</v>
      </c>
      <c r="E234" s="8">
        <v>6.6</v>
      </c>
      <c r="F234" s="18">
        <v>40</v>
      </c>
      <c r="G234" s="138">
        <v>6.8936801359559317</v>
      </c>
      <c r="H234" s="143">
        <f t="shared" si="40"/>
        <v>275.74720543823724</v>
      </c>
      <c r="I234" s="94">
        <f t="shared" si="39"/>
        <v>234.38512462250165</v>
      </c>
      <c r="J234" s="94">
        <f t="shared" si="43"/>
        <v>228.8701805137369</v>
      </c>
      <c r="K234" s="94">
        <f t="shared" si="44"/>
        <v>220.59776435058981</v>
      </c>
    </row>
    <row r="235" spans="1:11" x14ac:dyDescent="0.2">
      <c r="A235" s="7" t="s">
        <v>16</v>
      </c>
      <c r="B235" s="16" t="s">
        <v>38</v>
      </c>
      <c r="C235" s="17">
        <v>3.2</v>
      </c>
      <c r="D235" s="18">
        <v>440</v>
      </c>
      <c r="E235" s="8">
        <v>6.6</v>
      </c>
      <c r="F235" s="18">
        <v>40</v>
      </c>
      <c r="G235" s="138">
        <v>6.3759933909158955</v>
      </c>
      <c r="H235" s="143">
        <f t="shared" si="40"/>
        <v>255.03973563663581</v>
      </c>
      <c r="I235" s="94">
        <f t="shared" si="39"/>
        <v>216.78377529114044</v>
      </c>
      <c r="J235" s="94">
        <f t="shared" si="43"/>
        <v>211.68298057840772</v>
      </c>
      <c r="K235" s="94">
        <f t="shared" si="44"/>
        <v>204.03178850930865</v>
      </c>
    </row>
    <row r="236" spans="1:11" ht="15.75" customHeight="1" x14ac:dyDescent="0.2">
      <c r="A236" s="156"/>
      <c r="B236" s="156"/>
      <c r="C236" s="156"/>
      <c r="D236" s="156"/>
      <c r="E236" s="156"/>
      <c r="F236" s="156"/>
      <c r="G236" s="156"/>
      <c r="H236" s="156"/>
      <c r="I236" s="156"/>
      <c r="J236" s="156"/>
      <c r="K236" s="156"/>
    </row>
    <row r="237" spans="1:11" x14ac:dyDescent="0.2">
      <c r="A237" s="7" t="s">
        <v>17</v>
      </c>
      <c r="B237" s="16" t="s">
        <v>82</v>
      </c>
      <c r="C237" s="17">
        <v>2.73</v>
      </c>
      <c r="D237" s="18">
        <v>660</v>
      </c>
      <c r="E237" s="8">
        <v>7.92</v>
      </c>
      <c r="F237" s="18">
        <v>40</v>
      </c>
      <c r="G237" s="138">
        <v>4.7078989703809038</v>
      </c>
      <c r="H237" s="143">
        <f t="shared" ref="H237:H245" si="45">G237*F237</f>
        <v>188.31595881523614</v>
      </c>
      <c r="I237" s="94">
        <f t="shared" si="39"/>
        <v>160.06856499295071</v>
      </c>
      <c r="J237" s="94">
        <f t="shared" ref="J237" si="46">H237*0.83</f>
        <v>156.30224581664598</v>
      </c>
      <c r="K237" s="94">
        <f t="shared" ref="K237" si="47">H237*0.8</f>
        <v>150.65276705218892</v>
      </c>
    </row>
    <row r="238" spans="1:11" x14ac:dyDescent="0.2">
      <c r="A238" s="7" t="s">
        <v>17</v>
      </c>
      <c r="B238" s="16" t="s">
        <v>84</v>
      </c>
      <c r="C238" s="17">
        <v>2.73</v>
      </c>
      <c r="D238" s="18">
        <v>660</v>
      </c>
      <c r="E238" s="8">
        <v>7.92</v>
      </c>
      <c r="F238" s="18">
        <v>40</v>
      </c>
      <c r="G238" s="138">
        <v>4.978886513963114</v>
      </c>
      <c r="H238" s="143">
        <f t="shared" si="45"/>
        <v>199.15546055852457</v>
      </c>
      <c r="I238" s="94">
        <f t="shared" si="39"/>
        <v>169.28214147474588</v>
      </c>
      <c r="J238" s="94">
        <f t="shared" ref="J238:J245" si="48">H238*0.83</f>
        <v>165.29903226357538</v>
      </c>
      <c r="K238" s="94">
        <f t="shared" ref="K238:K245" si="49">H238*0.8</f>
        <v>159.32436844681968</v>
      </c>
    </row>
    <row r="239" spans="1:11" x14ac:dyDescent="0.2">
      <c r="A239" s="7" t="s">
        <v>17</v>
      </c>
      <c r="B239" s="16" t="s">
        <v>85</v>
      </c>
      <c r="C239" s="17">
        <v>2.73</v>
      </c>
      <c r="D239" s="18">
        <v>660</v>
      </c>
      <c r="E239" s="8">
        <v>7.92</v>
      </c>
      <c r="F239" s="18">
        <v>40</v>
      </c>
      <c r="G239" s="138">
        <v>4.978886513963114</v>
      </c>
      <c r="H239" s="143">
        <f t="shared" si="45"/>
        <v>199.15546055852457</v>
      </c>
      <c r="I239" s="94">
        <f t="shared" si="39"/>
        <v>169.28214147474588</v>
      </c>
      <c r="J239" s="94">
        <f t="shared" si="48"/>
        <v>165.29903226357538</v>
      </c>
      <c r="K239" s="94">
        <f t="shared" si="49"/>
        <v>159.32436844681968</v>
      </c>
    </row>
    <row r="240" spans="1:11" x14ac:dyDescent="0.2">
      <c r="A240" s="7" t="s">
        <v>17</v>
      </c>
      <c r="B240" s="16" t="s">
        <v>86</v>
      </c>
      <c r="C240" s="17">
        <v>2.73</v>
      </c>
      <c r="D240" s="18">
        <v>660</v>
      </c>
      <c r="E240" s="8">
        <v>7.92</v>
      </c>
      <c r="F240" s="18">
        <v>40</v>
      </c>
      <c r="G240" s="138">
        <v>5.2165217444890528</v>
      </c>
      <c r="H240" s="143">
        <f t="shared" si="45"/>
        <v>208.66086977956212</v>
      </c>
      <c r="I240" s="94">
        <f t="shared" si="39"/>
        <v>177.3617393126278</v>
      </c>
      <c r="J240" s="94">
        <f t="shared" si="48"/>
        <v>173.18852191703655</v>
      </c>
      <c r="K240" s="94">
        <f t="shared" si="49"/>
        <v>166.92869582364972</v>
      </c>
    </row>
    <row r="241" spans="1:11" x14ac:dyDescent="0.2">
      <c r="A241" s="7" t="s">
        <v>17</v>
      </c>
      <c r="B241" s="16" t="s">
        <v>89</v>
      </c>
      <c r="C241" s="17">
        <v>2.73</v>
      </c>
      <c r="D241" s="18">
        <v>660</v>
      </c>
      <c r="E241" s="8">
        <v>7.92</v>
      </c>
      <c r="F241" s="18">
        <v>40</v>
      </c>
      <c r="G241" s="138">
        <v>6.5687025742447602</v>
      </c>
      <c r="H241" s="143">
        <f t="shared" si="45"/>
        <v>262.74810296979041</v>
      </c>
      <c r="I241" s="94">
        <f t="shared" si="39"/>
        <v>223.33588752432183</v>
      </c>
      <c r="J241" s="94">
        <f t="shared" si="48"/>
        <v>218.08092546492603</v>
      </c>
      <c r="K241" s="94">
        <f t="shared" si="49"/>
        <v>210.19848237583233</v>
      </c>
    </row>
    <row r="242" spans="1:11" x14ac:dyDescent="0.2">
      <c r="A242" s="7" t="s">
        <v>17</v>
      </c>
      <c r="B242" s="16" t="s">
        <v>98</v>
      </c>
      <c r="C242" s="17">
        <v>2.73</v>
      </c>
      <c r="D242" s="18">
        <v>660</v>
      </c>
      <c r="E242" s="8">
        <v>7.92</v>
      </c>
      <c r="F242" s="18">
        <v>40</v>
      </c>
      <c r="G242" s="138">
        <v>5.1498171183765074</v>
      </c>
      <c r="H242" s="143">
        <f t="shared" si="45"/>
        <v>205.99268473506029</v>
      </c>
      <c r="I242" s="94">
        <f t="shared" si="39"/>
        <v>175.09378202480124</v>
      </c>
      <c r="J242" s="94">
        <f t="shared" si="48"/>
        <v>170.97392833010002</v>
      </c>
      <c r="K242" s="94">
        <f t="shared" si="49"/>
        <v>164.79414778804824</v>
      </c>
    </row>
    <row r="243" spans="1:11" x14ac:dyDescent="0.2">
      <c r="A243" s="7" t="s">
        <v>17</v>
      </c>
      <c r="B243" s="16" t="s">
        <v>19</v>
      </c>
      <c r="C243" s="17">
        <v>2.73</v>
      </c>
      <c r="D243" s="18">
        <v>660</v>
      </c>
      <c r="E243" s="8">
        <v>7.92</v>
      </c>
      <c r="F243" s="18">
        <v>40</v>
      </c>
      <c r="G243" s="138">
        <v>4.2975544846039986</v>
      </c>
      <c r="H243" s="143">
        <f t="shared" si="45"/>
        <v>171.90217938415995</v>
      </c>
      <c r="I243" s="94">
        <f t="shared" si="39"/>
        <v>146.11685247653597</v>
      </c>
      <c r="J243" s="94">
        <f t="shared" si="48"/>
        <v>142.67880888885276</v>
      </c>
      <c r="K243" s="94">
        <f t="shared" si="49"/>
        <v>137.52174350732795</v>
      </c>
    </row>
    <row r="244" spans="1:11" x14ac:dyDescent="0.2">
      <c r="A244" s="7" t="s">
        <v>17</v>
      </c>
      <c r="B244" s="16" t="s">
        <v>25</v>
      </c>
      <c r="C244" s="17">
        <v>2.73</v>
      </c>
      <c r="D244" s="18">
        <v>660</v>
      </c>
      <c r="E244" s="8">
        <v>7.92</v>
      </c>
      <c r="F244" s="18">
        <v>40</v>
      </c>
      <c r="G244" s="138">
        <v>6.0144656072802372</v>
      </c>
      <c r="H244" s="143">
        <f t="shared" si="45"/>
        <v>240.57862429120948</v>
      </c>
      <c r="I244" s="94">
        <f t="shared" si="39"/>
        <v>204.49183064752805</v>
      </c>
      <c r="J244" s="94">
        <f t="shared" si="48"/>
        <v>199.68025816170385</v>
      </c>
      <c r="K244" s="94">
        <f t="shared" si="49"/>
        <v>192.46289943296759</v>
      </c>
    </row>
    <row r="245" spans="1:11" x14ac:dyDescent="0.2">
      <c r="A245" s="7" t="s">
        <v>17</v>
      </c>
      <c r="B245" s="16" t="s">
        <v>38</v>
      </c>
      <c r="C245" s="17">
        <v>2.73</v>
      </c>
      <c r="D245" s="18">
        <v>660</v>
      </c>
      <c r="E245" s="8">
        <v>7.92</v>
      </c>
      <c r="F245" s="18">
        <v>40</v>
      </c>
      <c r="G245" s="138">
        <v>5.582206034070321</v>
      </c>
      <c r="H245" s="143">
        <f t="shared" si="45"/>
        <v>223.28824136281284</v>
      </c>
      <c r="I245" s="94">
        <f t="shared" si="39"/>
        <v>189.79500515839092</v>
      </c>
      <c r="J245" s="94">
        <f t="shared" si="48"/>
        <v>185.32924033113466</v>
      </c>
      <c r="K245" s="94">
        <f t="shared" si="49"/>
        <v>178.63059309025027</v>
      </c>
    </row>
    <row r="246" spans="1:11" x14ac:dyDescent="0.2">
      <c r="A246" s="20"/>
      <c r="G246" s="130"/>
      <c r="H246" s="130"/>
    </row>
    <row r="247" spans="1:11" ht="15.75" x14ac:dyDescent="0.2">
      <c r="A247" s="45" t="s">
        <v>236</v>
      </c>
      <c r="G247" s="130"/>
      <c r="H247" s="130"/>
    </row>
    <row r="248" spans="1:11" ht="15.75" x14ac:dyDescent="0.2">
      <c r="A248" s="45" t="s">
        <v>254</v>
      </c>
      <c r="G248" s="130"/>
      <c r="H248" s="130"/>
    </row>
    <row r="249" spans="1:11" ht="15.75" x14ac:dyDescent="0.2">
      <c r="A249" s="24"/>
      <c r="G249" s="130"/>
      <c r="H249" s="130"/>
    </row>
    <row r="250" spans="1:11" ht="15.75" x14ac:dyDescent="0.2">
      <c r="A250" s="24" t="s">
        <v>7</v>
      </c>
      <c r="G250" s="130"/>
      <c r="H250" s="130"/>
    </row>
    <row r="251" spans="1:11" ht="15.75" x14ac:dyDescent="0.2">
      <c r="A251" s="24" t="s">
        <v>8</v>
      </c>
      <c r="G251" s="130"/>
      <c r="H251" s="130"/>
    </row>
    <row r="252" spans="1:11" ht="15.75" x14ac:dyDescent="0.2">
      <c r="A252" s="24" t="s">
        <v>9</v>
      </c>
      <c r="G252" s="130"/>
      <c r="H252" s="130"/>
    </row>
  </sheetData>
  <mergeCells count="12">
    <mergeCell ref="A215:K215"/>
    <mergeCell ref="A226:K226"/>
    <mergeCell ref="A236:K236"/>
    <mergeCell ref="A3:D4"/>
    <mergeCell ref="A7:J7"/>
    <mergeCell ref="A16:K16"/>
    <mergeCell ref="A21:K21"/>
    <mergeCell ref="A80:K80"/>
    <mergeCell ref="A139:K139"/>
    <mergeCell ref="A182:K182"/>
    <mergeCell ref="A193:K193"/>
    <mergeCell ref="A204:K204"/>
  </mergeCells>
  <pageMargins left="0.7" right="0.7" top="0.75" bottom="0.75" header="0.3" footer="0.3"/>
  <pageSetup paperSize="9" scale="50" fitToHeight="0" orientation="portrait" r:id="rId1"/>
  <rowBreaks count="3" manualBreakCount="3">
    <brk id="79" max="10" man="1"/>
    <brk id="138" max="10" man="1"/>
    <brk id="203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8B67D-D4DF-4E4A-B4C9-5AF27168F101}">
  <dimension ref="B4:K31"/>
  <sheetViews>
    <sheetView zoomScaleNormal="100" workbookViewId="0">
      <selection activeCell="M9" sqref="M9"/>
    </sheetView>
  </sheetViews>
  <sheetFormatPr defaultColWidth="7.75" defaultRowHeight="12" x14ac:dyDescent="0.2"/>
  <cols>
    <col min="1" max="1" width="3.5" style="98" customWidth="1"/>
    <col min="2" max="2" width="14.625" style="98" customWidth="1"/>
    <col min="3" max="3" width="20.75" style="98" bestFit="1" customWidth="1"/>
    <col min="4" max="4" width="6.375" style="98" bestFit="1" customWidth="1"/>
    <col min="5" max="5" width="4.5" style="98" customWidth="1"/>
    <col min="6" max="6" width="4.375" style="98" bestFit="1" customWidth="1"/>
    <col min="7" max="7" width="3.75" style="98" customWidth="1"/>
    <col min="8" max="8" width="9.875" style="99" bestFit="1" customWidth="1"/>
    <col min="9" max="9" width="11" style="98" customWidth="1"/>
    <col min="10" max="16384" width="7.75" style="98"/>
  </cols>
  <sheetData>
    <row r="4" spans="2:11" x14ac:dyDescent="0.2">
      <c r="B4" s="157" t="s">
        <v>451</v>
      </c>
      <c r="C4" s="157"/>
      <c r="D4" s="157"/>
    </row>
    <row r="5" spans="2:11" x14ac:dyDescent="0.2">
      <c r="B5" s="157"/>
      <c r="C5" s="157"/>
      <c r="D5" s="157"/>
    </row>
    <row r="6" spans="2:11" ht="18.75" x14ac:dyDescent="0.3">
      <c r="C6" s="112" t="s">
        <v>324</v>
      </c>
    </row>
    <row r="7" spans="2:11" ht="60" x14ac:dyDescent="0.2">
      <c r="B7" s="100" t="s">
        <v>365</v>
      </c>
      <c r="C7" s="101" t="s">
        <v>1</v>
      </c>
      <c r="D7" s="100" t="s">
        <v>366</v>
      </c>
      <c r="E7" s="100" t="s">
        <v>367</v>
      </c>
      <c r="F7" s="100" t="s">
        <v>4</v>
      </c>
      <c r="G7" s="100" t="s">
        <v>5</v>
      </c>
      <c r="H7" s="125" t="s">
        <v>156</v>
      </c>
      <c r="I7" s="102" t="s">
        <v>314</v>
      </c>
      <c r="J7" s="102" t="s">
        <v>315</v>
      </c>
      <c r="K7" s="102" t="s">
        <v>316</v>
      </c>
    </row>
    <row r="8" spans="2:11" s="105" customFormat="1" ht="60" customHeight="1" x14ac:dyDescent="0.25">
      <c r="B8" s="103" t="s">
        <v>368</v>
      </c>
      <c r="C8" s="104" t="s">
        <v>369</v>
      </c>
      <c r="D8" s="103">
        <v>4</v>
      </c>
      <c r="E8" s="103">
        <v>322</v>
      </c>
      <c r="F8" s="103">
        <v>15</v>
      </c>
      <c r="G8" s="103">
        <v>38</v>
      </c>
      <c r="H8" s="126">
        <v>6.2105994097372799</v>
      </c>
      <c r="I8" s="95">
        <f>H8*0.75</f>
        <v>4.6579495573029597</v>
      </c>
      <c r="J8" s="95">
        <f>H8*0.73</f>
        <v>4.5337375691082142</v>
      </c>
      <c r="K8" s="95">
        <f>H8*0.7</f>
        <v>4.3474195868160956</v>
      </c>
    </row>
    <row r="9" spans="2:11" s="105" customFormat="1" ht="60" customHeight="1" x14ac:dyDescent="0.25">
      <c r="B9" s="103" t="s">
        <v>368</v>
      </c>
      <c r="C9" s="104" t="s">
        <v>370</v>
      </c>
      <c r="D9" s="103">
        <v>4</v>
      </c>
      <c r="E9" s="103">
        <v>322</v>
      </c>
      <c r="F9" s="103">
        <v>15</v>
      </c>
      <c r="G9" s="103">
        <v>38</v>
      </c>
      <c r="H9" s="126">
        <v>6.0578452619822514</v>
      </c>
      <c r="I9" s="95">
        <f t="shared" ref="I9:I26" si="0">H9*0.75</f>
        <v>4.5433839464866885</v>
      </c>
      <c r="J9" s="95">
        <f t="shared" ref="J9:J26" si="1">H9*0.73</f>
        <v>4.4222270412470435</v>
      </c>
      <c r="K9" s="95">
        <f t="shared" ref="K9:K26" si="2">H9*0.7</f>
        <v>4.2404916833875754</v>
      </c>
    </row>
    <row r="10" spans="2:11" s="105" customFormat="1" ht="60" customHeight="1" x14ac:dyDescent="0.25">
      <c r="B10" s="103" t="s">
        <v>368</v>
      </c>
      <c r="C10" s="104" t="s">
        <v>371</v>
      </c>
      <c r="D10" s="103">
        <v>4</v>
      </c>
      <c r="E10" s="103">
        <v>322</v>
      </c>
      <c r="F10" s="103">
        <v>15</v>
      </c>
      <c r="G10" s="103">
        <v>38</v>
      </c>
      <c r="H10" s="126">
        <v>6.2105994097372772</v>
      </c>
      <c r="I10" s="95">
        <f t="shared" si="0"/>
        <v>4.6579495573029579</v>
      </c>
      <c r="J10" s="95">
        <f t="shared" si="1"/>
        <v>4.5337375691082125</v>
      </c>
      <c r="K10" s="95">
        <f t="shared" si="2"/>
        <v>4.3474195868160939</v>
      </c>
    </row>
    <row r="11" spans="2:11" s="105" customFormat="1" ht="58.5" customHeight="1" x14ac:dyDescent="0.25">
      <c r="B11" s="103" t="s">
        <v>368</v>
      </c>
      <c r="C11" s="104" t="s">
        <v>372</v>
      </c>
      <c r="D11" s="103">
        <v>4</v>
      </c>
      <c r="E11" s="103">
        <v>322</v>
      </c>
      <c r="F11" s="103">
        <v>15</v>
      </c>
      <c r="G11" s="103">
        <v>38</v>
      </c>
      <c r="H11" s="126">
        <v>7.2437608689567377</v>
      </c>
      <c r="I11" s="95">
        <f t="shared" si="0"/>
        <v>5.4328206517175532</v>
      </c>
      <c r="J11" s="95">
        <f t="shared" si="1"/>
        <v>5.2879454343384182</v>
      </c>
      <c r="K11" s="95">
        <f t="shared" si="2"/>
        <v>5.0706326082697162</v>
      </c>
    </row>
    <row r="12" spans="2:11" s="105" customFormat="1" ht="56.25" customHeight="1" x14ac:dyDescent="0.25">
      <c r="B12" s="103" t="s">
        <v>368</v>
      </c>
      <c r="C12" s="104" t="s">
        <v>373</v>
      </c>
      <c r="D12" s="103">
        <v>4</v>
      </c>
      <c r="E12" s="103">
        <v>322</v>
      </c>
      <c r="F12" s="103">
        <v>15</v>
      </c>
      <c r="G12" s="103">
        <v>38</v>
      </c>
      <c r="H12" s="126">
        <v>6.5356575853287753</v>
      </c>
      <c r="I12" s="95">
        <f t="shared" si="0"/>
        <v>4.9017431889965817</v>
      </c>
      <c r="J12" s="95">
        <f t="shared" si="1"/>
        <v>4.7710300372900054</v>
      </c>
      <c r="K12" s="95">
        <f t="shared" si="2"/>
        <v>4.5749603097301428</v>
      </c>
    </row>
    <row r="13" spans="2:11" s="105" customFormat="1" ht="58.5" customHeight="1" x14ac:dyDescent="0.25">
      <c r="B13" s="103" t="s">
        <v>368</v>
      </c>
      <c r="C13" s="104" t="s">
        <v>374</v>
      </c>
      <c r="D13" s="103">
        <v>4</v>
      </c>
      <c r="E13" s="103">
        <v>322</v>
      </c>
      <c r="F13" s="103">
        <v>15</v>
      </c>
      <c r="G13" s="103">
        <v>38</v>
      </c>
      <c r="H13" s="126">
        <v>7.6695506300526333</v>
      </c>
      <c r="I13" s="95">
        <f t="shared" si="0"/>
        <v>5.7521629725394749</v>
      </c>
      <c r="J13" s="95">
        <f t="shared" si="1"/>
        <v>5.5987719599384222</v>
      </c>
      <c r="K13" s="95">
        <f t="shared" si="2"/>
        <v>5.3686854410368428</v>
      </c>
    </row>
    <row r="14" spans="2:11" s="105" customFormat="1" ht="54.95" customHeight="1" x14ac:dyDescent="0.25">
      <c r="B14" s="103" t="s">
        <v>368</v>
      </c>
      <c r="C14" s="104" t="s">
        <v>375</v>
      </c>
      <c r="D14" s="103">
        <v>4</v>
      </c>
      <c r="E14" s="103">
        <v>322</v>
      </c>
      <c r="F14" s="103">
        <v>15</v>
      </c>
      <c r="G14" s="103">
        <v>38</v>
      </c>
      <c r="H14" s="126">
        <v>8.3405422769158193</v>
      </c>
      <c r="I14" s="95">
        <f t="shared" si="0"/>
        <v>6.2554067076868645</v>
      </c>
      <c r="J14" s="95">
        <f t="shared" si="1"/>
        <v>6.0885958621485479</v>
      </c>
      <c r="K14" s="95">
        <f t="shared" si="2"/>
        <v>5.838379593841073</v>
      </c>
    </row>
    <row r="15" spans="2:11" s="105" customFormat="1" ht="54.95" customHeight="1" x14ac:dyDescent="0.25">
      <c r="B15" s="103" t="s">
        <v>368</v>
      </c>
      <c r="C15" s="104" t="s">
        <v>376</v>
      </c>
      <c r="D15" s="103">
        <v>4</v>
      </c>
      <c r="E15" s="103">
        <v>322</v>
      </c>
      <c r="F15" s="103">
        <v>15</v>
      </c>
      <c r="G15" s="103">
        <v>38</v>
      </c>
      <c r="H15" s="126">
        <v>7.5903570480277915</v>
      </c>
      <c r="I15" s="95">
        <f t="shared" si="0"/>
        <v>5.6927677860208439</v>
      </c>
      <c r="J15" s="95">
        <f t="shared" si="1"/>
        <v>5.540960645060288</v>
      </c>
      <c r="K15" s="95">
        <f t="shared" si="2"/>
        <v>5.3132499336194536</v>
      </c>
    </row>
    <row r="16" spans="2:11" s="105" customFormat="1" ht="54.95" customHeight="1" x14ac:dyDescent="0.25">
      <c r="B16" s="103" t="s">
        <v>368</v>
      </c>
      <c r="C16" s="104" t="s">
        <v>377</v>
      </c>
      <c r="D16" s="103">
        <v>4</v>
      </c>
      <c r="E16" s="103">
        <v>322</v>
      </c>
      <c r="F16" s="103">
        <v>15</v>
      </c>
      <c r="G16" s="103">
        <v>38</v>
      </c>
      <c r="H16" s="126">
        <v>6.5346635236297193</v>
      </c>
      <c r="I16" s="95">
        <f t="shared" si="0"/>
        <v>4.9009976427222899</v>
      </c>
      <c r="J16" s="95">
        <f t="shared" si="1"/>
        <v>4.7703043722496945</v>
      </c>
      <c r="K16" s="95">
        <f t="shared" si="2"/>
        <v>4.5742644665408028</v>
      </c>
    </row>
    <row r="17" spans="2:11" s="105" customFormat="1" ht="54.95" customHeight="1" x14ac:dyDescent="0.25">
      <c r="B17" s="103" t="s">
        <v>368</v>
      </c>
      <c r="C17" s="104" t="s">
        <v>378</v>
      </c>
      <c r="D17" s="103">
        <v>4</v>
      </c>
      <c r="E17" s="103">
        <v>322</v>
      </c>
      <c r="F17" s="103">
        <v>15</v>
      </c>
      <c r="G17" s="103">
        <v>38</v>
      </c>
      <c r="H17" s="126">
        <v>6.2105994097372772</v>
      </c>
      <c r="I17" s="95">
        <f t="shared" si="0"/>
        <v>4.6579495573029579</v>
      </c>
      <c r="J17" s="95">
        <f t="shared" si="1"/>
        <v>4.5337375691082125</v>
      </c>
      <c r="K17" s="95">
        <f t="shared" si="2"/>
        <v>4.3474195868160939</v>
      </c>
    </row>
    <row r="18" spans="2:11" s="105" customFormat="1" ht="54.95" customHeight="1" x14ac:dyDescent="0.25">
      <c r="B18" s="103" t="s">
        <v>368</v>
      </c>
      <c r="C18" s="104" t="s">
        <v>379</v>
      </c>
      <c r="D18" s="103">
        <v>4</v>
      </c>
      <c r="E18" s="103">
        <v>322</v>
      </c>
      <c r="F18" s="103">
        <v>15</v>
      </c>
      <c r="G18" s="103">
        <v>38</v>
      </c>
      <c r="H18" s="126">
        <v>7.8928831584406733</v>
      </c>
      <c r="I18" s="95">
        <f t="shared" si="0"/>
        <v>5.9196623688305046</v>
      </c>
      <c r="J18" s="95">
        <f t="shared" si="1"/>
        <v>5.7618047056616915</v>
      </c>
      <c r="K18" s="95">
        <f t="shared" si="2"/>
        <v>5.5250182109084713</v>
      </c>
    </row>
    <row r="19" spans="2:11" s="105" customFormat="1" ht="54.95" customHeight="1" x14ac:dyDescent="0.25">
      <c r="B19" s="103" t="s">
        <v>368</v>
      </c>
      <c r="C19" s="104" t="s">
        <v>380</v>
      </c>
      <c r="D19" s="103">
        <v>4</v>
      </c>
      <c r="E19" s="103">
        <v>322</v>
      </c>
      <c r="F19" s="103">
        <v>15</v>
      </c>
      <c r="G19" s="103">
        <v>38</v>
      </c>
      <c r="H19" s="126">
        <v>8.7640125607139119</v>
      </c>
      <c r="I19" s="95">
        <f t="shared" si="0"/>
        <v>6.5730094205354339</v>
      </c>
      <c r="J19" s="95">
        <f t="shared" si="1"/>
        <v>6.3977291693211553</v>
      </c>
      <c r="K19" s="95">
        <f t="shared" si="2"/>
        <v>6.1348087924997383</v>
      </c>
    </row>
    <row r="20" spans="2:11" s="105" customFormat="1" ht="54.95" customHeight="1" x14ac:dyDescent="0.25">
      <c r="B20" s="103" t="s">
        <v>368</v>
      </c>
      <c r="C20" s="104" t="s">
        <v>381</v>
      </c>
      <c r="D20" s="103">
        <v>4</v>
      </c>
      <c r="E20" s="103">
        <v>322</v>
      </c>
      <c r="F20" s="103">
        <v>15</v>
      </c>
      <c r="G20" s="103">
        <v>38</v>
      </c>
      <c r="H20" s="126">
        <v>8.4091325341507197</v>
      </c>
      <c r="I20" s="95">
        <f t="shared" si="0"/>
        <v>6.3068494006130393</v>
      </c>
      <c r="J20" s="95">
        <f t="shared" si="1"/>
        <v>6.1386667499300254</v>
      </c>
      <c r="K20" s="95">
        <f t="shared" si="2"/>
        <v>5.8863927739055031</v>
      </c>
    </row>
    <row r="21" spans="2:11" s="105" customFormat="1" ht="54.95" customHeight="1" x14ac:dyDescent="0.25">
      <c r="B21" s="103" t="s">
        <v>368</v>
      </c>
      <c r="C21" s="104" t="s">
        <v>382</v>
      </c>
      <c r="D21" s="103">
        <v>4</v>
      </c>
      <c r="E21" s="103">
        <v>322</v>
      </c>
      <c r="F21" s="103">
        <v>15</v>
      </c>
      <c r="G21" s="103">
        <v>38</v>
      </c>
      <c r="H21" s="126">
        <v>6.2105994097372772</v>
      </c>
      <c r="I21" s="95">
        <f t="shared" si="0"/>
        <v>4.6579495573029579</v>
      </c>
      <c r="J21" s="95">
        <f t="shared" si="1"/>
        <v>4.5337375691082125</v>
      </c>
      <c r="K21" s="95">
        <f t="shared" si="2"/>
        <v>4.3474195868160939</v>
      </c>
    </row>
    <row r="22" spans="2:11" s="105" customFormat="1" ht="54.95" customHeight="1" x14ac:dyDescent="0.25">
      <c r="B22" s="103" t="s">
        <v>368</v>
      </c>
      <c r="C22" s="104" t="s">
        <v>383</v>
      </c>
      <c r="D22" s="103">
        <v>4</v>
      </c>
      <c r="E22" s="103">
        <v>322</v>
      </c>
      <c r="F22" s="103">
        <v>15</v>
      </c>
      <c r="G22" s="103">
        <v>38</v>
      </c>
      <c r="H22" s="126">
        <v>6.2105994097372772</v>
      </c>
      <c r="I22" s="95">
        <f t="shared" si="0"/>
        <v>4.6579495573029579</v>
      </c>
      <c r="J22" s="95">
        <f t="shared" si="1"/>
        <v>4.5337375691082125</v>
      </c>
      <c r="K22" s="95">
        <f t="shared" si="2"/>
        <v>4.3474195868160939</v>
      </c>
    </row>
    <row r="23" spans="2:11" s="105" customFormat="1" ht="54.95" customHeight="1" x14ac:dyDescent="0.25">
      <c r="B23" s="103" t="s">
        <v>368</v>
      </c>
      <c r="C23" s="104" t="s">
        <v>384</v>
      </c>
      <c r="D23" s="103">
        <v>4</v>
      </c>
      <c r="E23" s="103">
        <v>322</v>
      </c>
      <c r="F23" s="103">
        <v>15</v>
      </c>
      <c r="G23" s="103">
        <v>38</v>
      </c>
      <c r="H23" s="126">
        <v>6.5356575853287753</v>
      </c>
      <c r="I23" s="95">
        <f t="shared" si="0"/>
        <v>4.9017431889965817</v>
      </c>
      <c r="J23" s="95">
        <f t="shared" si="1"/>
        <v>4.7710300372900054</v>
      </c>
      <c r="K23" s="95">
        <f t="shared" si="2"/>
        <v>4.5749603097301428</v>
      </c>
    </row>
    <row r="24" spans="2:11" s="105" customFormat="1" ht="54.95" customHeight="1" x14ac:dyDescent="0.25">
      <c r="B24" s="103" t="s">
        <v>368</v>
      </c>
      <c r="C24" s="104" t="s">
        <v>385</v>
      </c>
      <c r="D24" s="103">
        <v>4</v>
      </c>
      <c r="E24" s="103">
        <v>322</v>
      </c>
      <c r="F24" s="103">
        <v>15</v>
      </c>
      <c r="G24" s="103">
        <v>38</v>
      </c>
      <c r="H24" s="126">
        <v>6.0160946706218752</v>
      </c>
      <c r="I24" s="95">
        <f t="shared" si="0"/>
        <v>4.5120710029664064</v>
      </c>
      <c r="J24" s="95">
        <f t="shared" si="1"/>
        <v>4.3917491095539685</v>
      </c>
      <c r="K24" s="95">
        <f t="shared" si="2"/>
        <v>4.2112662694353125</v>
      </c>
    </row>
    <row r="25" spans="2:11" s="105" customFormat="1" ht="54.95" customHeight="1" x14ac:dyDescent="0.25">
      <c r="B25" s="103" t="s">
        <v>368</v>
      </c>
      <c r="C25" s="104" t="s">
        <v>386</v>
      </c>
      <c r="D25" s="103">
        <v>4</v>
      </c>
      <c r="E25" s="103">
        <v>322</v>
      </c>
      <c r="F25" s="103">
        <v>15</v>
      </c>
      <c r="G25" s="103">
        <v>38</v>
      </c>
      <c r="H25" s="126">
        <v>6.2100517500000008</v>
      </c>
      <c r="I25" s="95">
        <f t="shared" si="0"/>
        <v>4.6575388125000003</v>
      </c>
      <c r="J25" s="95">
        <f t="shared" si="1"/>
        <v>4.5333377775000008</v>
      </c>
      <c r="K25" s="95">
        <f t="shared" si="2"/>
        <v>4.3470362250000001</v>
      </c>
    </row>
    <row r="26" spans="2:11" s="105" customFormat="1" ht="54.95" customHeight="1" x14ac:dyDescent="0.25">
      <c r="B26" s="103" t="s">
        <v>368</v>
      </c>
      <c r="C26" s="104" t="s">
        <v>387</v>
      </c>
      <c r="D26" s="103">
        <v>4</v>
      </c>
      <c r="E26" s="103">
        <v>322</v>
      </c>
      <c r="F26" s="103">
        <v>15</v>
      </c>
      <c r="G26" s="103">
        <v>38</v>
      </c>
      <c r="H26" s="126">
        <v>7.3667159999999994</v>
      </c>
      <c r="I26" s="95">
        <f t="shared" si="0"/>
        <v>5.5250369999999993</v>
      </c>
      <c r="J26" s="95">
        <f t="shared" si="1"/>
        <v>5.3777026799999996</v>
      </c>
      <c r="K26" s="95">
        <f t="shared" si="2"/>
        <v>5.1567011999999997</v>
      </c>
    </row>
    <row r="27" spans="2:11" ht="15" x14ac:dyDescent="0.2">
      <c r="I27" s="106"/>
    </row>
    <row r="28" spans="2:11" ht="15" x14ac:dyDescent="0.2">
      <c r="B28" s="107"/>
      <c r="C28" s="20"/>
      <c r="D28" s="108"/>
      <c r="H28" s="109"/>
      <c r="I28" s="106"/>
    </row>
    <row r="29" spans="2:11" ht="12.75" x14ac:dyDescent="0.2">
      <c r="B29" s="118" t="s">
        <v>388</v>
      </c>
      <c r="C29" s="20"/>
      <c r="D29" s="108"/>
    </row>
    <row r="30" spans="2:11" ht="12.75" x14ac:dyDescent="0.2">
      <c r="C30" s="108"/>
      <c r="D30" s="110"/>
    </row>
    <row r="31" spans="2:11" x14ac:dyDescent="0.2">
      <c r="D31" s="110"/>
    </row>
  </sheetData>
  <mergeCells count="1">
    <mergeCell ref="B4:D5"/>
  </mergeCells>
  <pageMargins left="0.7" right="0.7" top="0.75" bottom="0.75" header="0.3" footer="0.3"/>
  <pageSetup paperSize="9" scale="64" orientation="portrait" horizontalDpi="0" verticalDpi="0" r:id="rId1"/>
  <rowBreaks count="1" manualBreakCount="1">
    <brk id="1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42ABC-43CC-4770-A21E-B650EB3372EE}">
  <dimension ref="A3:O128"/>
  <sheetViews>
    <sheetView view="pageBreakPreview" zoomScale="85" zoomScaleNormal="100" zoomScaleSheetLayoutView="85" workbookViewId="0">
      <selection activeCell="B18" sqref="B18"/>
    </sheetView>
  </sheetViews>
  <sheetFormatPr defaultColWidth="9.25" defaultRowHeight="12.75" x14ac:dyDescent="0.2"/>
  <cols>
    <col min="1" max="1" width="19.25" style="2" customWidth="1"/>
    <col min="2" max="2" width="45.75" style="20" customWidth="1"/>
    <col min="3" max="3" width="9.875" style="3" customWidth="1"/>
    <col min="4" max="4" width="9.875" style="4" customWidth="1"/>
    <col min="5" max="5" width="9.875" style="5" customWidth="1"/>
    <col min="6" max="6" width="5.875" style="3" customWidth="1"/>
    <col min="7" max="7" width="16.5" style="1" customWidth="1"/>
    <col min="8" max="8" width="17" style="1" customWidth="1"/>
    <col min="9" max="16384" width="9.25" style="1"/>
  </cols>
  <sheetData>
    <row r="3" spans="1:11" ht="13.15" customHeight="1" x14ac:dyDescent="0.2">
      <c r="A3" s="157" t="s">
        <v>452</v>
      </c>
      <c r="B3" s="157"/>
      <c r="C3" s="157"/>
      <c r="D3" s="157"/>
    </row>
    <row r="4" spans="1:11" x14ac:dyDescent="0.2">
      <c r="A4" s="157"/>
      <c r="B4" s="157"/>
      <c r="C4" s="157"/>
      <c r="D4" s="157"/>
    </row>
    <row r="5" spans="1:11" x14ac:dyDescent="0.2">
      <c r="A5" s="53"/>
      <c r="B5" s="53"/>
      <c r="C5" s="53"/>
      <c r="D5" s="53"/>
    </row>
    <row r="6" spans="1:11" ht="18" x14ac:dyDescent="0.25">
      <c r="A6" s="53"/>
      <c r="B6" s="97"/>
      <c r="C6" s="53"/>
      <c r="D6" s="53"/>
    </row>
    <row r="7" spans="1:11" ht="63.75" x14ac:dyDescent="0.2">
      <c r="A7" s="21" t="s">
        <v>0</v>
      </c>
      <c r="B7" s="21" t="s">
        <v>1</v>
      </c>
      <c r="C7" s="22" t="s">
        <v>2</v>
      </c>
      <c r="D7" s="22" t="s">
        <v>3</v>
      </c>
      <c r="E7" s="23" t="s">
        <v>4</v>
      </c>
      <c r="F7" s="22" t="s">
        <v>5</v>
      </c>
      <c r="G7" s="25" t="s">
        <v>103</v>
      </c>
      <c r="H7" s="64" t="s">
        <v>244</v>
      </c>
      <c r="I7" s="25" t="s">
        <v>318</v>
      </c>
      <c r="J7" s="25" t="s">
        <v>321</v>
      </c>
      <c r="K7" s="25" t="s">
        <v>320</v>
      </c>
    </row>
    <row r="8" spans="1:11" x14ac:dyDescent="0.2">
      <c r="A8" s="160" t="s">
        <v>447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</row>
    <row r="9" spans="1:11" ht="15.75" x14ac:dyDescent="0.2">
      <c r="A9" s="7" t="s">
        <v>105</v>
      </c>
      <c r="B9" s="16" t="s">
        <v>106</v>
      </c>
      <c r="C9" s="17">
        <v>1.77</v>
      </c>
      <c r="D9" s="18">
        <v>1784</v>
      </c>
      <c r="E9" s="18">
        <v>10704</v>
      </c>
      <c r="F9" s="18">
        <v>48</v>
      </c>
      <c r="G9" s="65">
        <f>H9/F9</f>
        <v>1.0085760000000004</v>
      </c>
      <c r="H9" s="78">
        <v>48.411648000000014</v>
      </c>
      <c r="I9" s="94">
        <f>H9*0.85</f>
        <v>41.149900800000012</v>
      </c>
      <c r="J9" s="94">
        <f>H9*0.85</f>
        <v>41.149900800000012</v>
      </c>
      <c r="K9" s="94">
        <f>H9*0.8</f>
        <v>38.729318400000011</v>
      </c>
    </row>
    <row r="10" spans="1:11" ht="15.75" x14ac:dyDescent="0.2">
      <c r="A10" s="7" t="s">
        <v>436</v>
      </c>
      <c r="B10" s="16" t="s">
        <v>437</v>
      </c>
      <c r="C10" s="17">
        <v>0.89</v>
      </c>
      <c r="D10" s="18">
        <v>892</v>
      </c>
      <c r="E10" s="18"/>
      <c r="F10" s="18">
        <v>48</v>
      </c>
      <c r="G10" s="65">
        <f t="shared" ref="G10:G32" si="0">H10/F10</f>
        <v>0.75190000000000001</v>
      </c>
      <c r="H10" s="78">
        <v>36.091200000000001</v>
      </c>
      <c r="I10" s="94">
        <f t="shared" ref="I10:I26" si="1">H10*0.85</f>
        <v>30.677520000000001</v>
      </c>
      <c r="J10" s="94">
        <f t="shared" ref="J10:J26" si="2">H10*0.85</f>
        <v>30.677520000000001</v>
      </c>
      <c r="K10" s="94">
        <f t="shared" ref="K10:K26" si="3">H10*0.8</f>
        <v>28.872960000000003</v>
      </c>
    </row>
    <row r="11" spans="1:11" ht="15.75" x14ac:dyDescent="0.2">
      <c r="A11" s="7" t="s">
        <v>107</v>
      </c>
      <c r="B11" s="16" t="s">
        <v>108</v>
      </c>
      <c r="C11" s="17">
        <v>2.2999999999999998</v>
      </c>
      <c r="D11" s="18">
        <v>684</v>
      </c>
      <c r="E11" s="18">
        <v>8208</v>
      </c>
      <c r="F11" s="18">
        <v>48</v>
      </c>
      <c r="G11" s="65">
        <f t="shared" si="0"/>
        <v>1.1601920000000001</v>
      </c>
      <c r="H11" s="78">
        <v>55.689216000000009</v>
      </c>
      <c r="I11" s="94">
        <f t="shared" si="1"/>
        <v>47.335833600000008</v>
      </c>
      <c r="J11" s="94">
        <f t="shared" si="2"/>
        <v>47.335833600000008</v>
      </c>
      <c r="K11" s="94">
        <f t="shared" si="3"/>
        <v>44.55137280000001</v>
      </c>
    </row>
    <row r="12" spans="1:11" ht="15.75" x14ac:dyDescent="0.2">
      <c r="A12" s="7" t="s">
        <v>109</v>
      </c>
      <c r="B12" s="16" t="s">
        <v>110</v>
      </c>
      <c r="C12" s="17">
        <v>1.57</v>
      </c>
      <c r="D12" s="18">
        <v>858</v>
      </c>
      <c r="E12" s="18">
        <v>12012</v>
      </c>
      <c r="F12" s="18">
        <v>75</v>
      </c>
      <c r="G12" s="65">
        <f t="shared" si="0"/>
        <v>0.96243200000000007</v>
      </c>
      <c r="H12" s="78">
        <v>72.182400000000001</v>
      </c>
      <c r="I12" s="94">
        <f t="shared" si="1"/>
        <v>61.355040000000002</v>
      </c>
      <c r="J12" s="94">
        <f t="shared" si="2"/>
        <v>61.355040000000002</v>
      </c>
      <c r="K12" s="94">
        <f t="shared" si="3"/>
        <v>57.745920000000005</v>
      </c>
    </row>
    <row r="13" spans="1:11" ht="15.75" x14ac:dyDescent="0.2">
      <c r="A13" s="7" t="s">
        <v>438</v>
      </c>
      <c r="B13" s="16" t="s">
        <v>325</v>
      </c>
      <c r="C13" s="17">
        <v>0.79</v>
      </c>
      <c r="D13" s="18"/>
      <c r="E13" s="18"/>
      <c r="F13" s="18">
        <v>75</v>
      </c>
      <c r="G13" s="65">
        <f t="shared" si="0"/>
        <v>0.65095999999999998</v>
      </c>
      <c r="H13" s="78">
        <v>48.822000000000003</v>
      </c>
      <c r="I13" s="94">
        <f t="shared" si="1"/>
        <v>41.498699999999999</v>
      </c>
      <c r="J13" s="94">
        <f t="shared" si="2"/>
        <v>41.498699999999999</v>
      </c>
      <c r="K13" s="94">
        <f t="shared" si="3"/>
        <v>39.057600000000008</v>
      </c>
    </row>
    <row r="14" spans="1:11" ht="15.75" x14ac:dyDescent="0.2">
      <c r="A14" s="7" t="s">
        <v>105</v>
      </c>
      <c r="B14" s="16" t="s">
        <v>111</v>
      </c>
      <c r="C14" s="17">
        <v>1.77</v>
      </c>
      <c r="D14" s="18">
        <v>892</v>
      </c>
      <c r="E14" s="18">
        <v>10704</v>
      </c>
      <c r="F14" s="18">
        <v>48</v>
      </c>
      <c r="G14" s="65">
        <f t="shared" si="0"/>
        <v>1.1206400000000001</v>
      </c>
      <c r="H14" s="78">
        <v>53.790720000000007</v>
      </c>
      <c r="I14" s="94">
        <f t="shared" si="1"/>
        <v>45.722112000000003</v>
      </c>
      <c r="J14" s="94">
        <f t="shared" si="2"/>
        <v>45.722112000000003</v>
      </c>
      <c r="K14" s="94">
        <f t="shared" si="3"/>
        <v>43.032576000000006</v>
      </c>
    </row>
    <row r="15" spans="1:11" ht="15.75" x14ac:dyDescent="0.2">
      <c r="A15" s="7" t="s">
        <v>107</v>
      </c>
      <c r="B15" s="16" t="s">
        <v>112</v>
      </c>
      <c r="C15" s="17">
        <v>2.2999999999999998</v>
      </c>
      <c r="D15" s="18">
        <v>684</v>
      </c>
      <c r="E15" s="18">
        <v>8208</v>
      </c>
      <c r="F15" s="18">
        <v>48</v>
      </c>
      <c r="G15" s="65">
        <f t="shared" si="0"/>
        <v>1.298624</v>
      </c>
      <c r="H15" s="78">
        <v>62.333952000000004</v>
      </c>
      <c r="I15" s="94">
        <f t="shared" si="1"/>
        <v>52.983859200000005</v>
      </c>
      <c r="J15" s="94">
        <f t="shared" si="2"/>
        <v>52.983859200000005</v>
      </c>
      <c r="K15" s="94">
        <f t="shared" si="3"/>
        <v>49.867161600000003</v>
      </c>
    </row>
    <row r="16" spans="1:11" ht="15.75" x14ac:dyDescent="0.2">
      <c r="A16" s="7" t="s">
        <v>109</v>
      </c>
      <c r="B16" s="16" t="s">
        <v>113</v>
      </c>
      <c r="C16" s="17">
        <v>1.57</v>
      </c>
      <c r="D16" s="18">
        <v>858</v>
      </c>
      <c r="E16" s="18">
        <v>12012</v>
      </c>
      <c r="F16" s="18">
        <v>75</v>
      </c>
      <c r="G16" s="65">
        <f t="shared" si="0"/>
        <v>1.0415360000000002</v>
      </c>
      <c r="H16" s="78">
        <v>78.115200000000016</v>
      </c>
      <c r="I16" s="94">
        <f t="shared" si="1"/>
        <v>66.397920000000013</v>
      </c>
      <c r="J16" s="94">
        <f t="shared" si="2"/>
        <v>66.397920000000013</v>
      </c>
      <c r="K16" s="94">
        <f t="shared" si="3"/>
        <v>62.492160000000013</v>
      </c>
    </row>
    <row r="17" spans="1:11" ht="15.75" x14ac:dyDescent="0.2">
      <c r="A17" s="7" t="s">
        <v>438</v>
      </c>
      <c r="B17" s="16" t="s">
        <v>326</v>
      </c>
      <c r="C17" s="17">
        <v>0.79</v>
      </c>
      <c r="D17" s="18"/>
      <c r="E17" s="18"/>
      <c r="F17" s="18">
        <v>75</v>
      </c>
      <c r="G17" s="65">
        <f t="shared" si="0"/>
        <v>0.68227199999999999</v>
      </c>
      <c r="H17" s="78">
        <v>51.170400000000001</v>
      </c>
      <c r="I17" s="94">
        <f t="shared" si="1"/>
        <v>43.494839999999996</v>
      </c>
      <c r="J17" s="94">
        <f t="shared" si="2"/>
        <v>43.494839999999996</v>
      </c>
      <c r="K17" s="94">
        <f t="shared" si="3"/>
        <v>40.936320000000002</v>
      </c>
    </row>
    <row r="18" spans="1:11" ht="15.75" x14ac:dyDescent="0.2">
      <c r="A18" s="7" t="s">
        <v>105</v>
      </c>
      <c r="B18" s="16" t="s">
        <v>114</v>
      </c>
      <c r="C18" s="17">
        <v>1.77</v>
      </c>
      <c r="D18" s="18">
        <v>892</v>
      </c>
      <c r="E18" s="18">
        <v>10704</v>
      </c>
      <c r="F18" s="18">
        <v>48</v>
      </c>
      <c r="G18" s="65">
        <f t="shared" si="0"/>
        <v>1.0349440000000003</v>
      </c>
      <c r="H18" s="78">
        <v>49.677312000000015</v>
      </c>
      <c r="I18" s="94">
        <f t="shared" si="1"/>
        <v>42.22571520000001</v>
      </c>
      <c r="J18" s="94">
        <f t="shared" si="2"/>
        <v>42.22571520000001</v>
      </c>
      <c r="K18" s="94">
        <f t="shared" si="3"/>
        <v>39.741849600000016</v>
      </c>
    </row>
    <row r="19" spans="1:11" ht="15.75" x14ac:dyDescent="0.2">
      <c r="A19" s="7" t="s">
        <v>107</v>
      </c>
      <c r="B19" s="16" t="s">
        <v>115</v>
      </c>
      <c r="C19" s="17">
        <v>2.2999999999999998</v>
      </c>
      <c r="D19" s="18">
        <v>684</v>
      </c>
      <c r="E19" s="18">
        <v>8208</v>
      </c>
      <c r="F19" s="18">
        <v>48</v>
      </c>
      <c r="G19" s="65">
        <f t="shared" si="0"/>
        <v>1.1931520000000002</v>
      </c>
      <c r="H19" s="78">
        <v>57.271296000000007</v>
      </c>
      <c r="I19" s="94">
        <f t="shared" si="1"/>
        <v>48.680601600000003</v>
      </c>
      <c r="J19" s="94">
        <f t="shared" si="2"/>
        <v>48.680601600000003</v>
      </c>
      <c r="K19" s="94">
        <f t="shared" si="3"/>
        <v>45.817036800000011</v>
      </c>
    </row>
    <row r="20" spans="1:11" ht="15.75" x14ac:dyDescent="0.2">
      <c r="A20" s="7" t="s">
        <v>109</v>
      </c>
      <c r="B20" s="16" t="s">
        <v>116</v>
      </c>
      <c r="C20" s="17">
        <v>1.57</v>
      </c>
      <c r="D20" s="18">
        <v>858</v>
      </c>
      <c r="E20" s="18">
        <v>12012</v>
      </c>
      <c r="F20" s="18">
        <v>75</v>
      </c>
      <c r="G20" s="65">
        <f t="shared" si="0"/>
        <v>0.94924799999999987</v>
      </c>
      <c r="H20" s="78">
        <v>71.193599999999989</v>
      </c>
      <c r="I20" s="94">
        <f t="shared" si="1"/>
        <v>60.514559999999989</v>
      </c>
      <c r="J20" s="94">
        <f t="shared" si="2"/>
        <v>60.514559999999989</v>
      </c>
      <c r="K20" s="94">
        <f t="shared" si="3"/>
        <v>56.954879999999996</v>
      </c>
    </row>
    <row r="21" spans="1:11" ht="15.75" x14ac:dyDescent="0.2">
      <c r="A21" s="7" t="s">
        <v>438</v>
      </c>
      <c r="B21" s="16" t="s">
        <v>327</v>
      </c>
      <c r="C21" s="17">
        <v>0.79</v>
      </c>
      <c r="D21" s="18"/>
      <c r="E21" s="18"/>
      <c r="F21" s="18">
        <v>75</v>
      </c>
      <c r="G21" s="65">
        <f t="shared" si="0"/>
        <v>0.64574133333333339</v>
      </c>
      <c r="H21" s="78">
        <v>48.430600000000005</v>
      </c>
      <c r="I21" s="94">
        <f t="shared" si="1"/>
        <v>41.16601</v>
      </c>
      <c r="J21" s="94">
        <f t="shared" si="2"/>
        <v>41.16601</v>
      </c>
      <c r="K21" s="94">
        <f t="shared" si="3"/>
        <v>38.74448000000001</v>
      </c>
    </row>
    <row r="22" spans="1:11" ht="15.75" x14ac:dyDescent="0.2">
      <c r="A22" s="7" t="s">
        <v>105</v>
      </c>
      <c r="B22" s="16" t="s">
        <v>117</v>
      </c>
      <c r="C22" s="17">
        <v>1.77</v>
      </c>
      <c r="D22" s="18">
        <v>892</v>
      </c>
      <c r="E22" s="18">
        <v>10704</v>
      </c>
      <c r="F22" s="18">
        <v>48</v>
      </c>
      <c r="G22" s="65">
        <f t="shared" si="0"/>
        <v>1.1338240000000002</v>
      </c>
      <c r="H22" s="78">
        <v>54.423552000000008</v>
      </c>
      <c r="I22" s="94">
        <f t="shared" si="1"/>
        <v>46.260019200000002</v>
      </c>
      <c r="J22" s="94">
        <f t="shared" si="2"/>
        <v>46.260019200000002</v>
      </c>
      <c r="K22" s="94">
        <f t="shared" si="3"/>
        <v>43.538841600000012</v>
      </c>
    </row>
    <row r="23" spans="1:11" ht="15.75" x14ac:dyDescent="0.2">
      <c r="A23" s="7" t="s">
        <v>107</v>
      </c>
      <c r="B23" s="16" t="s">
        <v>118</v>
      </c>
      <c r="C23" s="17">
        <v>2.2999999999999998</v>
      </c>
      <c r="D23" s="18">
        <v>684</v>
      </c>
      <c r="E23" s="18">
        <v>8208</v>
      </c>
      <c r="F23" s="18">
        <v>48</v>
      </c>
      <c r="G23" s="65">
        <f t="shared" si="0"/>
        <v>1.3052160000000002</v>
      </c>
      <c r="H23" s="78">
        <v>62.650368000000007</v>
      </c>
      <c r="I23" s="94">
        <f t="shared" si="1"/>
        <v>53.252812800000008</v>
      </c>
      <c r="J23" s="94">
        <f t="shared" si="2"/>
        <v>53.252812800000008</v>
      </c>
      <c r="K23" s="94">
        <f t="shared" si="3"/>
        <v>50.120294400000006</v>
      </c>
    </row>
    <row r="24" spans="1:11" ht="15.75" x14ac:dyDescent="0.2">
      <c r="A24" s="7" t="s">
        <v>109</v>
      </c>
      <c r="B24" s="16" t="s">
        <v>119</v>
      </c>
      <c r="C24" s="17">
        <v>1.57</v>
      </c>
      <c r="D24" s="18">
        <v>858</v>
      </c>
      <c r="E24" s="18">
        <v>12012</v>
      </c>
      <c r="F24" s="18">
        <v>75</v>
      </c>
      <c r="G24" s="65">
        <f t="shared" si="0"/>
        <v>1.0415360000000002</v>
      </c>
      <c r="H24" s="78">
        <v>78.115200000000016</v>
      </c>
      <c r="I24" s="94">
        <f t="shared" si="1"/>
        <v>66.397920000000013</v>
      </c>
      <c r="J24" s="94">
        <f t="shared" si="2"/>
        <v>66.397920000000013</v>
      </c>
      <c r="K24" s="94">
        <f t="shared" si="3"/>
        <v>62.492160000000013</v>
      </c>
    </row>
    <row r="25" spans="1:11" ht="15.75" x14ac:dyDescent="0.2">
      <c r="A25" s="7" t="s">
        <v>438</v>
      </c>
      <c r="B25" s="16" t="s">
        <v>328</v>
      </c>
      <c r="C25" s="17">
        <v>0.79</v>
      </c>
      <c r="D25" s="18"/>
      <c r="E25" s="18"/>
      <c r="F25" s="18">
        <v>75</v>
      </c>
      <c r="G25" s="65">
        <f t="shared" si="0"/>
        <v>0.68227199999999999</v>
      </c>
      <c r="H25" s="78">
        <v>51.170400000000001</v>
      </c>
      <c r="I25" s="94">
        <f t="shared" si="1"/>
        <v>43.494839999999996</v>
      </c>
      <c r="J25" s="94">
        <f t="shared" si="2"/>
        <v>43.494839999999996</v>
      </c>
      <c r="K25" s="94">
        <f t="shared" si="3"/>
        <v>40.936320000000002</v>
      </c>
    </row>
    <row r="26" spans="1:11" ht="15.75" x14ac:dyDescent="0.2">
      <c r="A26" s="7" t="s">
        <v>105</v>
      </c>
      <c r="B26" s="16" t="s">
        <v>120</v>
      </c>
      <c r="C26" s="17">
        <v>1.77</v>
      </c>
      <c r="D26" s="18">
        <v>892</v>
      </c>
      <c r="E26" s="18">
        <v>10704</v>
      </c>
      <c r="F26" s="18">
        <v>48</v>
      </c>
      <c r="G26" s="65">
        <f t="shared" si="0"/>
        <v>1.7336960000000003</v>
      </c>
      <c r="H26" s="78">
        <v>83.21740800000002</v>
      </c>
      <c r="I26" s="94">
        <f t="shared" si="1"/>
        <v>70.734796800000012</v>
      </c>
      <c r="J26" s="94">
        <f t="shared" si="2"/>
        <v>70.734796800000012</v>
      </c>
      <c r="K26" s="94">
        <f t="shared" si="3"/>
        <v>66.573926400000019</v>
      </c>
    </row>
    <row r="27" spans="1:11" ht="15.75" x14ac:dyDescent="0.2">
      <c r="A27" s="7" t="s">
        <v>107</v>
      </c>
      <c r="B27" s="16" t="s">
        <v>121</v>
      </c>
      <c r="C27" s="17">
        <v>2.2999999999999998</v>
      </c>
      <c r="D27" s="18">
        <v>684</v>
      </c>
      <c r="E27" s="18">
        <v>8208</v>
      </c>
      <c r="F27" s="18">
        <v>48</v>
      </c>
      <c r="G27" s="65">
        <f t="shared" si="0"/>
        <v>2.0105600000000003</v>
      </c>
      <c r="H27" s="78">
        <v>96.50688000000001</v>
      </c>
      <c r="I27" s="94">
        <f t="shared" ref="I27:I32" si="4">H27*0.85</f>
        <v>82.030848000000006</v>
      </c>
      <c r="J27" s="94">
        <f t="shared" ref="J27:J32" si="5">H27*0.85</f>
        <v>82.030848000000006</v>
      </c>
      <c r="K27" s="94">
        <f t="shared" ref="K27:K32" si="6">H27*0.8</f>
        <v>77.205504000000019</v>
      </c>
    </row>
    <row r="28" spans="1:11" ht="15.75" x14ac:dyDescent="0.2">
      <c r="A28" s="7" t="s">
        <v>109</v>
      </c>
      <c r="B28" s="16" t="s">
        <v>122</v>
      </c>
      <c r="C28" s="17">
        <v>1.57</v>
      </c>
      <c r="D28" s="18">
        <v>858</v>
      </c>
      <c r="E28" s="18">
        <v>12012</v>
      </c>
      <c r="F28" s="18">
        <v>75</v>
      </c>
      <c r="G28" s="65">
        <f t="shared" si="0"/>
        <v>1.0942720000000001</v>
      </c>
      <c r="H28" s="78">
        <v>82.070400000000006</v>
      </c>
      <c r="I28" s="94">
        <f t="shared" si="4"/>
        <v>69.759839999999997</v>
      </c>
      <c r="J28" s="94">
        <f t="shared" si="5"/>
        <v>69.759839999999997</v>
      </c>
      <c r="K28" s="94">
        <f t="shared" si="6"/>
        <v>65.656320000000008</v>
      </c>
    </row>
    <row r="29" spans="1:11" ht="15.75" x14ac:dyDescent="0.2">
      <c r="A29" s="7" t="s">
        <v>105</v>
      </c>
      <c r="B29" s="16" t="s">
        <v>123</v>
      </c>
      <c r="C29" s="17">
        <v>1.77</v>
      </c>
      <c r="D29" s="18">
        <v>892</v>
      </c>
      <c r="E29" s="18">
        <v>10704</v>
      </c>
      <c r="F29" s="18">
        <v>48</v>
      </c>
      <c r="G29" s="65">
        <f t="shared" si="0"/>
        <v>0</v>
      </c>
      <c r="H29" s="78">
        <v>0</v>
      </c>
      <c r="I29" s="94">
        <f t="shared" si="4"/>
        <v>0</v>
      </c>
      <c r="J29" s="94">
        <f t="shared" si="5"/>
        <v>0</v>
      </c>
      <c r="K29" s="94">
        <f t="shared" si="6"/>
        <v>0</v>
      </c>
    </row>
    <row r="30" spans="1:11" ht="15.75" x14ac:dyDescent="0.2">
      <c r="A30" s="7" t="s">
        <v>107</v>
      </c>
      <c r="B30" s="16" t="s">
        <v>124</v>
      </c>
      <c r="C30" s="17">
        <v>2.2999999999999998</v>
      </c>
      <c r="D30" s="18">
        <v>684</v>
      </c>
      <c r="E30" s="18">
        <v>8208</v>
      </c>
      <c r="F30" s="18">
        <v>48</v>
      </c>
      <c r="G30" s="65">
        <f t="shared" si="0"/>
        <v>1.298624</v>
      </c>
      <c r="H30" s="78">
        <v>62.333952000000004</v>
      </c>
      <c r="I30" s="94">
        <f t="shared" si="4"/>
        <v>52.983859200000005</v>
      </c>
      <c r="J30" s="94">
        <f t="shared" si="5"/>
        <v>52.983859200000005</v>
      </c>
      <c r="K30" s="94">
        <f t="shared" si="6"/>
        <v>49.867161600000003</v>
      </c>
    </row>
    <row r="31" spans="1:11" ht="15.75" x14ac:dyDescent="0.2">
      <c r="A31" s="7" t="s">
        <v>109</v>
      </c>
      <c r="B31" s="16" t="s">
        <v>125</v>
      </c>
      <c r="C31" s="17">
        <v>1.57</v>
      </c>
      <c r="D31" s="18">
        <v>858</v>
      </c>
      <c r="E31" s="18">
        <v>12012</v>
      </c>
      <c r="F31" s="18">
        <v>75</v>
      </c>
      <c r="G31" s="65">
        <f t="shared" si="0"/>
        <v>1.0415360000000002</v>
      </c>
      <c r="H31" s="78">
        <v>78.115200000000016</v>
      </c>
      <c r="I31" s="94">
        <f t="shared" si="4"/>
        <v>66.397920000000013</v>
      </c>
      <c r="J31" s="94">
        <f t="shared" si="5"/>
        <v>66.397920000000013</v>
      </c>
      <c r="K31" s="94">
        <f t="shared" si="6"/>
        <v>62.492160000000013</v>
      </c>
    </row>
    <row r="32" spans="1:11" ht="15.75" x14ac:dyDescent="0.2">
      <c r="A32" s="7" t="s">
        <v>438</v>
      </c>
      <c r="B32" s="16" t="s">
        <v>329</v>
      </c>
      <c r="C32" s="17">
        <v>0.79</v>
      </c>
      <c r="D32" s="18"/>
      <c r="E32" s="18"/>
      <c r="F32" s="18">
        <v>75</v>
      </c>
      <c r="G32" s="65">
        <f t="shared" si="0"/>
        <v>0.68227199999999999</v>
      </c>
      <c r="H32" s="78">
        <v>51.170400000000001</v>
      </c>
      <c r="I32" s="94">
        <f t="shared" si="4"/>
        <v>43.494839999999996</v>
      </c>
      <c r="J32" s="94">
        <f t="shared" si="5"/>
        <v>43.494839999999996</v>
      </c>
      <c r="K32" s="94">
        <f t="shared" si="6"/>
        <v>40.936320000000002</v>
      </c>
    </row>
    <row r="33" spans="1:11" x14ac:dyDescent="0.2">
      <c r="A33" s="9"/>
      <c r="B33" s="10"/>
      <c r="C33" s="11"/>
      <c r="D33" s="12"/>
      <c r="E33" s="13"/>
      <c r="F33" s="12"/>
      <c r="G33" s="124"/>
      <c r="H33" s="127"/>
    </row>
    <row r="34" spans="1:11" ht="63.75" x14ac:dyDescent="0.2">
      <c r="A34" s="21" t="s">
        <v>0</v>
      </c>
      <c r="B34" s="21" t="s">
        <v>237</v>
      </c>
      <c r="C34" s="22" t="s">
        <v>2</v>
      </c>
      <c r="D34" s="22" t="s">
        <v>3</v>
      </c>
      <c r="E34" s="23" t="s">
        <v>4</v>
      </c>
      <c r="F34" s="22" t="s">
        <v>5</v>
      </c>
      <c r="G34" s="25" t="s">
        <v>103</v>
      </c>
      <c r="H34" s="25" t="s">
        <v>244</v>
      </c>
      <c r="I34" s="25" t="s">
        <v>318</v>
      </c>
      <c r="J34" s="25" t="s">
        <v>321</v>
      </c>
      <c r="K34" s="25" t="s">
        <v>320</v>
      </c>
    </row>
    <row r="35" spans="1:11" x14ac:dyDescent="0.2">
      <c r="A35" s="72" t="s">
        <v>447</v>
      </c>
      <c r="B35" s="73"/>
      <c r="C35" s="73"/>
      <c r="D35" s="73"/>
      <c r="E35" s="73"/>
      <c r="F35" s="73"/>
      <c r="G35" s="73"/>
      <c r="H35" s="164"/>
      <c r="I35" s="164"/>
      <c r="J35" s="164"/>
      <c r="K35" s="164"/>
    </row>
    <row r="36" spans="1:11" ht="15.75" x14ac:dyDescent="0.2">
      <c r="A36" s="7" t="s">
        <v>126</v>
      </c>
      <c r="B36" s="16" t="s">
        <v>138</v>
      </c>
      <c r="C36" s="17">
        <v>1.77</v>
      </c>
      <c r="D36" s="18">
        <v>892</v>
      </c>
      <c r="E36" s="8">
        <v>12.488</v>
      </c>
      <c r="F36" s="18">
        <v>48</v>
      </c>
      <c r="G36" s="67">
        <v>2.0582606169566882</v>
      </c>
      <c r="H36" s="67">
        <v>94.091913918020026</v>
      </c>
      <c r="I36" s="94">
        <f t="shared" ref="I36:I40" si="7">H36*0.85</f>
        <v>79.978126830317024</v>
      </c>
      <c r="J36" s="94">
        <f t="shared" ref="J36" si="8">H36*0.85</f>
        <v>79.978126830317024</v>
      </c>
      <c r="K36" s="94">
        <f t="shared" ref="K36" si="9">H36*0.8</f>
        <v>75.273531134416018</v>
      </c>
    </row>
    <row r="37" spans="1:11" ht="15.75" x14ac:dyDescent="0.2">
      <c r="A37" s="7" t="s">
        <v>126</v>
      </c>
      <c r="B37" s="16" t="s">
        <v>137</v>
      </c>
      <c r="C37" s="17">
        <v>1.77</v>
      </c>
      <c r="D37" s="18">
        <v>892</v>
      </c>
      <c r="E37" s="8">
        <v>12.488</v>
      </c>
      <c r="F37" s="18">
        <v>48</v>
      </c>
      <c r="G37" s="67">
        <v>1.9150968987477319</v>
      </c>
      <c r="H37" s="67">
        <v>87.547286799896312</v>
      </c>
      <c r="I37" s="94">
        <f t="shared" si="7"/>
        <v>74.41519377991186</v>
      </c>
      <c r="J37" s="94">
        <f t="shared" ref="J37:J40" si="10">H37*0.85</f>
        <v>74.41519377991186</v>
      </c>
      <c r="K37" s="94">
        <f t="shared" ref="K37:K40" si="11">H37*0.8</f>
        <v>70.037829439917047</v>
      </c>
    </row>
    <row r="38" spans="1:11" ht="15.75" x14ac:dyDescent="0.2">
      <c r="A38" s="7" t="s">
        <v>153</v>
      </c>
      <c r="B38" s="16" t="s">
        <v>138</v>
      </c>
      <c r="C38" s="17">
        <v>1.57</v>
      </c>
      <c r="D38" s="18">
        <v>858</v>
      </c>
      <c r="E38" s="8">
        <v>13.728</v>
      </c>
      <c r="F38" s="18">
        <v>75</v>
      </c>
      <c r="G38" s="67">
        <v>2.1316161045518389</v>
      </c>
      <c r="H38" s="67">
        <v>152.2582931822742</v>
      </c>
      <c r="I38" s="94">
        <f t="shared" si="7"/>
        <v>129.41954920493308</v>
      </c>
      <c r="J38" s="94">
        <f t="shared" si="10"/>
        <v>129.41954920493308</v>
      </c>
      <c r="K38" s="94">
        <f t="shared" si="11"/>
        <v>121.80663454581936</v>
      </c>
    </row>
    <row r="39" spans="1:11" ht="15.75" x14ac:dyDescent="0.2">
      <c r="A39" s="7" t="s">
        <v>126</v>
      </c>
      <c r="B39" s="16" t="s">
        <v>136</v>
      </c>
      <c r="C39" s="17">
        <v>1.77</v>
      </c>
      <c r="D39" s="18">
        <v>892</v>
      </c>
      <c r="E39" s="8">
        <v>12.488</v>
      </c>
      <c r="F39" s="18">
        <v>48</v>
      </c>
      <c r="G39" s="67">
        <v>1.8708462949376909</v>
      </c>
      <c r="H39" s="67">
        <v>85.524402054294441</v>
      </c>
      <c r="I39" s="94">
        <f t="shared" si="7"/>
        <v>72.695741746150276</v>
      </c>
      <c r="J39" s="94">
        <f t="shared" si="10"/>
        <v>72.695741746150276</v>
      </c>
      <c r="K39" s="94">
        <f t="shared" si="11"/>
        <v>68.419521643435559</v>
      </c>
    </row>
    <row r="40" spans="1:11" ht="15.75" x14ac:dyDescent="0.2">
      <c r="A40" s="7" t="s">
        <v>246</v>
      </c>
      <c r="B40" s="16" t="s">
        <v>247</v>
      </c>
      <c r="C40" s="17">
        <v>4.05</v>
      </c>
      <c r="D40" s="18">
        <v>440</v>
      </c>
      <c r="E40" s="8">
        <v>4860</v>
      </c>
      <c r="F40" s="18">
        <v>40</v>
      </c>
      <c r="G40" s="67">
        <v>2.4024000000000001</v>
      </c>
      <c r="H40" s="67">
        <v>96.096000000000004</v>
      </c>
      <c r="I40" s="94">
        <f t="shared" si="7"/>
        <v>81.681600000000003</v>
      </c>
      <c r="J40" s="94">
        <f t="shared" si="10"/>
        <v>81.681600000000003</v>
      </c>
      <c r="K40" s="94">
        <f t="shared" si="11"/>
        <v>76.876800000000003</v>
      </c>
    </row>
    <row r="41" spans="1:11" x14ac:dyDescent="0.2">
      <c r="A41" s="9"/>
      <c r="B41" s="10"/>
      <c r="C41" s="11"/>
      <c r="D41" s="12"/>
      <c r="E41" s="13"/>
      <c r="F41" s="12"/>
      <c r="G41" s="15"/>
      <c r="H41" s="14"/>
    </row>
    <row r="42" spans="1:11" ht="63.75" x14ac:dyDescent="0.2">
      <c r="A42" s="21" t="s">
        <v>0</v>
      </c>
      <c r="B42" s="21" t="s">
        <v>1</v>
      </c>
      <c r="C42" s="22" t="s">
        <v>2</v>
      </c>
      <c r="D42" s="22" t="s">
        <v>3</v>
      </c>
      <c r="E42" s="23" t="s">
        <v>4</v>
      </c>
      <c r="F42" s="22" t="s">
        <v>5</v>
      </c>
      <c r="G42" s="25" t="s">
        <v>103</v>
      </c>
      <c r="H42" s="25" t="s">
        <v>104</v>
      </c>
      <c r="I42" s="25" t="s">
        <v>318</v>
      </c>
      <c r="J42" s="25" t="s">
        <v>319</v>
      </c>
      <c r="K42" s="25" t="s">
        <v>320</v>
      </c>
    </row>
    <row r="43" spans="1:11" ht="15.75" x14ac:dyDescent="0.25">
      <c r="A43" s="165" t="s">
        <v>389</v>
      </c>
      <c r="B43" s="166"/>
      <c r="C43" s="166"/>
      <c r="D43" s="166"/>
      <c r="E43" s="166"/>
      <c r="F43" s="166"/>
      <c r="G43" s="166"/>
      <c r="H43" s="166"/>
      <c r="I43" s="166"/>
      <c r="J43" s="166"/>
      <c r="K43" s="166"/>
    </row>
    <row r="44" spans="1:11" x14ac:dyDescent="0.2">
      <c r="A44" s="7" t="s">
        <v>435</v>
      </c>
      <c r="B44" s="16" t="s">
        <v>330</v>
      </c>
      <c r="C44" s="17">
        <v>0.89</v>
      </c>
      <c r="D44" s="18">
        <v>1784</v>
      </c>
      <c r="E44" s="8"/>
      <c r="F44" s="18">
        <v>48</v>
      </c>
      <c r="G44" s="69">
        <v>1.52145</v>
      </c>
      <c r="H44" s="71">
        <f>G44*F44</f>
        <v>73.029600000000002</v>
      </c>
      <c r="I44" s="94">
        <f>H44*0.85</f>
        <v>62.075159999999997</v>
      </c>
      <c r="J44" s="94">
        <f>H44*0.83</f>
        <v>60.614567999999998</v>
      </c>
      <c r="K44" s="94">
        <f>H44*0.8</f>
        <v>58.423680000000004</v>
      </c>
    </row>
    <row r="45" spans="1:11" x14ac:dyDescent="0.2">
      <c r="A45" s="7" t="s">
        <v>435</v>
      </c>
      <c r="B45" s="16" t="s">
        <v>331</v>
      </c>
      <c r="C45" s="17">
        <v>0.89</v>
      </c>
      <c r="D45" s="18">
        <v>1784</v>
      </c>
      <c r="E45" s="8"/>
      <c r="F45" s="18">
        <v>48</v>
      </c>
      <c r="G45" s="69">
        <v>1.52145</v>
      </c>
      <c r="H45" s="71">
        <f t="shared" ref="H45:H59" si="12">G45*F45</f>
        <v>73.029600000000002</v>
      </c>
      <c r="I45" s="94">
        <f t="shared" ref="I45:I59" si="13">H45*0.85</f>
        <v>62.075159999999997</v>
      </c>
      <c r="J45" s="94">
        <f t="shared" ref="J45:J59" si="14">H45*0.83</f>
        <v>60.614567999999998</v>
      </c>
      <c r="K45" s="94">
        <f t="shared" ref="K45:K59" si="15">H45*0.8</f>
        <v>58.423680000000004</v>
      </c>
    </row>
    <row r="46" spans="1:11" x14ac:dyDescent="0.2">
      <c r="A46" s="7" t="s">
        <v>435</v>
      </c>
      <c r="B46" s="16" t="s">
        <v>332</v>
      </c>
      <c r="C46" s="17">
        <v>0.89</v>
      </c>
      <c r="D46" s="18">
        <v>1784</v>
      </c>
      <c r="E46" s="8"/>
      <c r="F46" s="18">
        <v>48</v>
      </c>
      <c r="G46" s="69">
        <v>1.5887025000000004</v>
      </c>
      <c r="H46" s="71">
        <f t="shared" si="12"/>
        <v>76.25772000000002</v>
      </c>
      <c r="I46" s="94">
        <f t="shared" si="13"/>
        <v>64.819062000000017</v>
      </c>
      <c r="J46" s="94">
        <f t="shared" si="14"/>
        <v>63.293907600000011</v>
      </c>
      <c r="K46" s="94">
        <f t="shared" si="15"/>
        <v>61.006176000000018</v>
      </c>
    </row>
    <row r="47" spans="1:11" x14ac:dyDescent="0.2">
      <c r="A47" s="7" t="s">
        <v>435</v>
      </c>
      <c r="B47" s="16" t="s">
        <v>333</v>
      </c>
      <c r="C47" s="17">
        <v>0.89</v>
      </c>
      <c r="D47" s="18">
        <v>1784</v>
      </c>
      <c r="E47" s="8"/>
      <c r="F47" s="18">
        <v>48</v>
      </c>
      <c r="G47" s="69">
        <v>1.6206750000000001</v>
      </c>
      <c r="H47" s="71">
        <f t="shared" si="12"/>
        <v>77.792400000000001</v>
      </c>
      <c r="I47" s="94">
        <f t="shared" si="13"/>
        <v>66.123540000000006</v>
      </c>
      <c r="J47" s="94">
        <f t="shared" si="14"/>
        <v>64.567691999999994</v>
      </c>
      <c r="K47" s="94">
        <f t="shared" si="15"/>
        <v>62.233920000000005</v>
      </c>
    </row>
    <row r="48" spans="1:11" x14ac:dyDescent="0.2">
      <c r="A48" s="7" t="s">
        <v>435</v>
      </c>
      <c r="B48" s="16" t="s">
        <v>334</v>
      </c>
      <c r="C48" s="17">
        <v>0.89</v>
      </c>
      <c r="D48" s="18">
        <v>1784</v>
      </c>
      <c r="E48" s="8"/>
      <c r="F48" s="18">
        <v>48</v>
      </c>
      <c r="G48" s="69">
        <v>1.6758000000000002</v>
      </c>
      <c r="H48" s="71">
        <f t="shared" si="12"/>
        <v>80.438400000000001</v>
      </c>
      <c r="I48" s="94">
        <f t="shared" si="13"/>
        <v>68.372640000000004</v>
      </c>
      <c r="J48" s="94">
        <f t="shared" si="14"/>
        <v>66.763871999999992</v>
      </c>
      <c r="K48" s="94">
        <f t="shared" si="15"/>
        <v>64.35072000000001</v>
      </c>
    </row>
    <row r="49" spans="1:15" x14ac:dyDescent="0.2">
      <c r="A49" s="7" t="s">
        <v>435</v>
      </c>
      <c r="B49" s="16" t="s">
        <v>335</v>
      </c>
      <c r="C49" s="17">
        <v>0.89</v>
      </c>
      <c r="D49" s="18">
        <v>1784</v>
      </c>
      <c r="E49" s="8"/>
      <c r="F49" s="18">
        <v>48</v>
      </c>
      <c r="G49" s="69">
        <v>1.8522000000000001</v>
      </c>
      <c r="H49" s="71">
        <f t="shared" si="12"/>
        <v>88.905600000000007</v>
      </c>
      <c r="I49" s="94">
        <f t="shared" si="13"/>
        <v>75.569760000000002</v>
      </c>
      <c r="J49" s="94">
        <f t="shared" si="14"/>
        <v>73.791648000000009</v>
      </c>
      <c r="K49" s="94">
        <f t="shared" si="15"/>
        <v>71.124480000000005</v>
      </c>
    </row>
    <row r="50" spans="1:15" x14ac:dyDescent="0.2">
      <c r="A50" s="7" t="s">
        <v>435</v>
      </c>
      <c r="B50" s="16" t="s">
        <v>336</v>
      </c>
      <c r="C50" s="17">
        <v>0.89</v>
      </c>
      <c r="D50" s="18">
        <v>1784</v>
      </c>
      <c r="E50" s="8"/>
      <c r="F50" s="18">
        <v>48</v>
      </c>
      <c r="G50" s="69">
        <v>1.730925</v>
      </c>
      <c r="H50" s="71">
        <f t="shared" si="12"/>
        <v>83.084400000000002</v>
      </c>
      <c r="I50" s="94">
        <f t="shared" si="13"/>
        <v>70.621740000000003</v>
      </c>
      <c r="J50" s="94">
        <f t="shared" si="14"/>
        <v>68.960052000000005</v>
      </c>
      <c r="K50" s="94">
        <f t="shared" si="15"/>
        <v>66.467520000000007</v>
      </c>
    </row>
    <row r="51" spans="1:15" x14ac:dyDescent="0.2">
      <c r="A51" s="7" t="s">
        <v>435</v>
      </c>
      <c r="B51" s="16" t="s">
        <v>337</v>
      </c>
      <c r="C51" s="17">
        <v>0.89</v>
      </c>
      <c r="D51" s="18">
        <v>1784</v>
      </c>
      <c r="E51" s="8"/>
      <c r="F51" s="18">
        <v>48</v>
      </c>
      <c r="G51" s="69">
        <v>1.5104250000000001</v>
      </c>
      <c r="H51" s="71">
        <f t="shared" si="12"/>
        <v>72.500400000000013</v>
      </c>
      <c r="I51" s="94">
        <f t="shared" si="13"/>
        <v>61.625340000000008</v>
      </c>
      <c r="J51" s="94">
        <f t="shared" si="14"/>
        <v>60.175332000000012</v>
      </c>
      <c r="K51" s="94">
        <f t="shared" si="15"/>
        <v>58.000320000000016</v>
      </c>
    </row>
    <row r="52" spans="1:15" x14ac:dyDescent="0.2">
      <c r="A52" s="7" t="s">
        <v>435</v>
      </c>
      <c r="B52" s="16" t="s">
        <v>338</v>
      </c>
      <c r="C52" s="17">
        <v>0.89</v>
      </c>
      <c r="D52" s="18">
        <v>1784</v>
      </c>
      <c r="E52" s="8"/>
      <c r="F52" s="18">
        <v>48</v>
      </c>
      <c r="G52" s="69">
        <v>1.3031550000000001</v>
      </c>
      <c r="H52" s="71">
        <f t="shared" si="12"/>
        <v>62.551439999999999</v>
      </c>
      <c r="I52" s="94">
        <f t="shared" si="13"/>
        <v>53.168723999999997</v>
      </c>
      <c r="J52" s="94">
        <f t="shared" si="14"/>
        <v>51.917695199999997</v>
      </c>
      <c r="K52" s="94">
        <f t="shared" si="15"/>
        <v>50.041152000000004</v>
      </c>
    </row>
    <row r="53" spans="1:15" x14ac:dyDescent="0.2">
      <c r="A53" s="7" t="s">
        <v>435</v>
      </c>
      <c r="B53" s="16" t="s">
        <v>339</v>
      </c>
      <c r="C53" s="17">
        <v>0.89</v>
      </c>
      <c r="D53" s="18">
        <v>1784</v>
      </c>
      <c r="E53" s="8"/>
      <c r="F53" s="18">
        <v>48</v>
      </c>
      <c r="G53" s="69">
        <v>1.2348000000000001</v>
      </c>
      <c r="H53" s="71">
        <f t="shared" si="12"/>
        <v>59.270400000000009</v>
      </c>
      <c r="I53" s="94">
        <f t="shared" si="13"/>
        <v>50.379840000000009</v>
      </c>
      <c r="J53" s="94">
        <f t="shared" si="14"/>
        <v>49.194432000000006</v>
      </c>
      <c r="K53" s="94">
        <f t="shared" si="15"/>
        <v>47.416320000000013</v>
      </c>
    </row>
    <row r="54" spans="1:15" x14ac:dyDescent="0.2">
      <c r="A54" s="7" t="s">
        <v>435</v>
      </c>
      <c r="B54" s="16" t="s">
        <v>340</v>
      </c>
      <c r="C54" s="17">
        <v>0.89</v>
      </c>
      <c r="D54" s="18">
        <v>1784</v>
      </c>
      <c r="E54" s="8"/>
      <c r="F54" s="18">
        <v>48</v>
      </c>
      <c r="G54" s="69">
        <v>1.2083400000000002</v>
      </c>
      <c r="H54" s="71">
        <f t="shared" si="12"/>
        <v>58.000320000000009</v>
      </c>
      <c r="I54" s="94">
        <f t="shared" si="13"/>
        <v>49.300272000000007</v>
      </c>
      <c r="J54" s="94">
        <f t="shared" si="14"/>
        <v>48.140265600000006</v>
      </c>
      <c r="K54" s="94">
        <f t="shared" si="15"/>
        <v>46.400256000000013</v>
      </c>
    </row>
    <row r="55" spans="1:15" x14ac:dyDescent="0.2">
      <c r="A55" s="7" t="s">
        <v>435</v>
      </c>
      <c r="B55" s="16" t="s">
        <v>341</v>
      </c>
      <c r="C55" s="17">
        <v>0.89</v>
      </c>
      <c r="D55" s="18">
        <v>1784</v>
      </c>
      <c r="E55" s="8"/>
      <c r="F55" s="18">
        <v>48</v>
      </c>
      <c r="G55" s="69">
        <v>1.730925</v>
      </c>
      <c r="H55" s="71">
        <f t="shared" si="12"/>
        <v>83.084400000000002</v>
      </c>
      <c r="I55" s="94">
        <f t="shared" si="13"/>
        <v>70.621740000000003</v>
      </c>
      <c r="J55" s="94">
        <f t="shared" si="14"/>
        <v>68.960052000000005</v>
      </c>
      <c r="K55" s="94">
        <f t="shared" si="15"/>
        <v>66.467520000000007</v>
      </c>
    </row>
    <row r="56" spans="1:15" x14ac:dyDescent="0.2">
      <c r="A56" s="7" t="s">
        <v>435</v>
      </c>
      <c r="B56" s="16" t="s">
        <v>342</v>
      </c>
      <c r="C56" s="17">
        <v>0.89</v>
      </c>
      <c r="D56" s="18">
        <v>1784</v>
      </c>
      <c r="E56" s="8"/>
      <c r="F56" s="18">
        <v>48</v>
      </c>
      <c r="G56" s="69">
        <v>1.6758000000000002</v>
      </c>
      <c r="H56" s="71">
        <f t="shared" si="12"/>
        <v>80.438400000000001</v>
      </c>
      <c r="I56" s="94">
        <f t="shared" si="13"/>
        <v>68.372640000000004</v>
      </c>
      <c r="J56" s="94">
        <f t="shared" si="14"/>
        <v>66.763871999999992</v>
      </c>
      <c r="K56" s="94">
        <f t="shared" si="15"/>
        <v>64.35072000000001</v>
      </c>
    </row>
    <row r="57" spans="1:15" x14ac:dyDescent="0.2">
      <c r="A57" s="7" t="s">
        <v>435</v>
      </c>
      <c r="B57" s="16" t="s">
        <v>343</v>
      </c>
      <c r="C57" s="17">
        <v>0.89</v>
      </c>
      <c r="D57" s="18">
        <v>1784</v>
      </c>
      <c r="E57" s="8"/>
      <c r="F57" s="18">
        <v>48</v>
      </c>
      <c r="G57" s="69">
        <v>1.52145</v>
      </c>
      <c r="H57" s="71">
        <f t="shared" si="12"/>
        <v>73.029600000000002</v>
      </c>
      <c r="I57" s="94">
        <f t="shared" si="13"/>
        <v>62.075159999999997</v>
      </c>
      <c r="J57" s="94">
        <f t="shared" si="14"/>
        <v>60.614567999999998</v>
      </c>
      <c r="K57" s="94">
        <f t="shared" si="15"/>
        <v>58.423680000000004</v>
      </c>
    </row>
    <row r="58" spans="1:15" x14ac:dyDescent="0.2">
      <c r="A58" s="7" t="s">
        <v>435</v>
      </c>
      <c r="B58" s="16" t="s">
        <v>344</v>
      </c>
      <c r="C58" s="17">
        <v>0.89</v>
      </c>
      <c r="D58" s="18">
        <v>1784</v>
      </c>
      <c r="E58" s="8"/>
      <c r="F58" s="18">
        <v>48</v>
      </c>
      <c r="G58" s="69">
        <v>2.0627775000000002</v>
      </c>
      <c r="H58" s="71">
        <f t="shared" si="12"/>
        <v>99.013320000000007</v>
      </c>
      <c r="I58" s="94">
        <f t="shared" si="13"/>
        <v>84.161321999999998</v>
      </c>
      <c r="J58" s="94">
        <f t="shared" si="14"/>
        <v>82.181055600000008</v>
      </c>
      <c r="K58" s="94">
        <f t="shared" si="15"/>
        <v>79.210656000000014</v>
      </c>
    </row>
    <row r="59" spans="1:15" x14ac:dyDescent="0.2">
      <c r="A59" s="7" t="s">
        <v>435</v>
      </c>
      <c r="B59" s="16" t="s">
        <v>345</v>
      </c>
      <c r="C59" s="17">
        <v>0.89</v>
      </c>
      <c r="D59" s="18">
        <v>1784</v>
      </c>
      <c r="E59" s="8"/>
      <c r="F59" s="18">
        <v>48</v>
      </c>
      <c r="G59" s="69">
        <v>1.6758000000000002</v>
      </c>
      <c r="H59" s="71">
        <f t="shared" si="12"/>
        <v>80.438400000000001</v>
      </c>
      <c r="I59" s="94">
        <f t="shared" si="13"/>
        <v>68.372640000000004</v>
      </c>
      <c r="J59" s="94">
        <f t="shared" si="14"/>
        <v>66.763871999999992</v>
      </c>
      <c r="K59" s="94">
        <f t="shared" si="15"/>
        <v>64.35072000000001</v>
      </c>
    </row>
    <row r="60" spans="1:15" x14ac:dyDescent="0.2">
      <c r="A60" s="163"/>
      <c r="B60" s="163"/>
      <c r="C60" s="163"/>
      <c r="D60" s="163"/>
      <c r="E60" s="163"/>
      <c r="F60" s="163"/>
      <c r="G60" s="163"/>
      <c r="H60" s="163"/>
      <c r="I60" s="163"/>
      <c r="J60" s="163"/>
      <c r="K60" s="163"/>
    </row>
    <row r="61" spans="1:15" x14ac:dyDescent="0.2">
      <c r="A61" s="7" t="s">
        <v>126</v>
      </c>
      <c r="B61" s="16" t="s">
        <v>128</v>
      </c>
      <c r="C61" s="17">
        <v>1.77</v>
      </c>
      <c r="D61" s="18">
        <v>892</v>
      </c>
      <c r="E61" s="8">
        <v>12.488</v>
      </c>
      <c r="F61" s="18">
        <v>48</v>
      </c>
      <c r="G61" s="69">
        <v>2.4905023127873207</v>
      </c>
      <c r="H61" s="71">
        <f>G61*F61</f>
        <v>119.54411101379139</v>
      </c>
      <c r="I61" s="94">
        <f>H61*0.85</f>
        <v>101.61249436172268</v>
      </c>
      <c r="J61" s="94">
        <f>H61*0.83</f>
        <v>99.221612141446855</v>
      </c>
      <c r="K61" s="94">
        <f>H61*0.8</f>
        <v>95.635288811033121</v>
      </c>
      <c r="M61" s="74"/>
      <c r="N61" s="74"/>
      <c r="O61" s="74"/>
    </row>
    <row r="62" spans="1:15" x14ac:dyDescent="0.2">
      <c r="A62" s="7" t="s">
        <v>126</v>
      </c>
      <c r="B62" s="16" t="s">
        <v>129</v>
      </c>
      <c r="C62" s="17">
        <v>1.77</v>
      </c>
      <c r="D62" s="18">
        <v>892</v>
      </c>
      <c r="E62" s="8">
        <v>12.488</v>
      </c>
      <c r="F62" s="18">
        <v>48</v>
      </c>
      <c r="G62" s="69">
        <v>2.4905023127873207</v>
      </c>
      <c r="H62" s="71">
        <f t="shared" ref="H62:H79" si="16">G62*F62</f>
        <v>119.54411101379139</v>
      </c>
      <c r="I62" s="94">
        <f t="shared" ref="I62:I123" si="17">H62*0.85</f>
        <v>101.61249436172268</v>
      </c>
      <c r="J62" s="94">
        <f t="shared" ref="J62:J79" si="18">H62*0.83</f>
        <v>99.221612141446855</v>
      </c>
      <c r="K62" s="94">
        <f t="shared" ref="K62:K79" si="19">H62*0.8</f>
        <v>95.635288811033121</v>
      </c>
      <c r="M62" s="74"/>
      <c r="N62" s="74"/>
      <c r="O62" s="74"/>
    </row>
    <row r="63" spans="1:15" x14ac:dyDescent="0.2">
      <c r="A63" s="7" t="s">
        <v>126</v>
      </c>
      <c r="B63" s="16" t="s">
        <v>130</v>
      </c>
      <c r="C63" s="17">
        <v>1.77</v>
      </c>
      <c r="D63" s="18">
        <v>892</v>
      </c>
      <c r="E63" s="8">
        <v>12.488</v>
      </c>
      <c r="F63" s="18">
        <v>48</v>
      </c>
      <c r="G63" s="69">
        <v>2.6310630543015692</v>
      </c>
      <c r="H63" s="71">
        <f t="shared" si="16"/>
        <v>126.29102660647533</v>
      </c>
      <c r="I63" s="94">
        <f t="shared" si="17"/>
        <v>107.34737261550403</v>
      </c>
      <c r="J63" s="94">
        <f t="shared" si="18"/>
        <v>104.82155208337451</v>
      </c>
      <c r="K63" s="94">
        <f t="shared" si="19"/>
        <v>101.03282128518026</v>
      </c>
      <c r="M63" s="74"/>
      <c r="N63" s="74"/>
      <c r="O63" s="74"/>
    </row>
    <row r="64" spans="1:15" x14ac:dyDescent="0.2">
      <c r="A64" s="7" t="s">
        <v>126</v>
      </c>
      <c r="B64" s="16" t="s">
        <v>131</v>
      </c>
      <c r="C64" s="17">
        <v>1.77</v>
      </c>
      <c r="D64" s="18">
        <v>892</v>
      </c>
      <c r="E64" s="8">
        <v>12.488</v>
      </c>
      <c r="F64" s="18">
        <v>48</v>
      </c>
      <c r="G64" s="69">
        <v>2.6310630543015692</v>
      </c>
      <c r="H64" s="71">
        <f t="shared" si="16"/>
        <v>126.29102660647533</v>
      </c>
      <c r="I64" s="94">
        <f t="shared" si="17"/>
        <v>107.34737261550403</v>
      </c>
      <c r="J64" s="94">
        <f t="shared" si="18"/>
        <v>104.82155208337451</v>
      </c>
      <c r="K64" s="94">
        <f t="shared" si="19"/>
        <v>101.03282128518026</v>
      </c>
      <c r="M64" s="74"/>
      <c r="N64" s="74"/>
      <c r="O64" s="74"/>
    </row>
    <row r="65" spans="1:15" x14ac:dyDescent="0.2">
      <c r="A65" s="7" t="s">
        <v>126</v>
      </c>
      <c r="B65" s="16" t="s">
        <v>132</v>
      </c>
      <c r="C65" s="17">
        <v>1.77</v>
      </c>
      <c r="D65" s="18">
        <v>892</v>
      </c>
      <c r="E65" s="8">
        <v>12.488</v>
      </c>
      <c r="F65" s="18">
        <v>48</v>
      </c>
      <c r="G65" s="69">
        <v>2.7997359441186656</v>
      </c>
      <c r="H65" s="71">
        <f t="shared" si="16"/>
        <v>134.38732531769594</v>
      </c>
      <c r="I65" s="94">
        <f t="shared" si="17"/>
        <v>114.22922652004155</v>
      </c>
      <c r="J65" s="94">
        <f t="shared" si="18"/>
        <v>111.54148001368762</v>
      </c>
      <c r="K65" s="94">
        <f t="shared" si="19"/>
        <v>107.50986025415676</v>
      </c>
      <c r="M65" s="74"/>
      <c r="N65" s="74"/>
      <c r="O65" s="74"/>
    </row>
    <row r="66" spans="1:15" x14ac:dyDescent="0.2">
      <c r="A66" s="7" t="s">
        <v>126</v>
      </c>
      <c r="B66" s="16" t="s">
        <v>133</v>
      </c>
      <c r="C66" s="17">
        <v>1.77</v>
      </c>
      <c r="D66" s="18">
        <v>892</v>
      </c>
      <c r="E66" s="8">
        <v>12.488</v>
      </c>
      <c r="F66" s="18">
        <v>48</v>
      </c>
      <c r="G66" s="69">
        <v>2.8067639811943774</v>
      </c>
      <c r="H66" s="71">
        <f t="shared" si="16"/>
        <v>134.72467109733012</v>
      </c>
      <c r="I66" s="94">
        <f t="shared" si="17"/>
        <v>114.5159704327306</v>
      </c>
      <c r="J66" s="94">
        <f t="shared" si="18"/>
        <v>111.82147701078399</v>
      </c>
      <c r="K66" s="94">
        <f t="shared" si="19"/>
        <v>107.7797368778641</v>
      </c>
      <c r="M66" s="74"/>
      <c r="N66" s="74"/>
      <c r="O66" s="74"/>
    </row>
    <row r="67" spans="1:15" x14ac:dyDescent="0.2">
      <c r="A67" s="7" t="s">
        <v>126</v>
      </c>
      <c r="B67" s="16" t="s">
        <v>134</v>
      </c>
      <c r="C67" s="17">
        <v>1.77</v>
      </c>
      <c r="D67" s="18">
        <v>892</v>
      </c>
      <c r="E67" s="8">
        <v>12.488</v>
      </c>
      <c r="F67" s="18">
        <v>48</v>
      </c>
      <c r="G67" s="69">
        <v>2.4905023127873207</v>
      </c>
      <c r="H67" s="71">
        <f t="shared" si="16"/>
        <v>119.54411101379139</v>
      </c>
      <c r="I67" s="94">
        <f t="shared" si="17"/>
        <v>101.61249436172268</v>
      </c>
      <c r="J67" s="94">
        <f t="shared" si="18"/>
        <v>99.221612141446855</v>
      </c>
      <c r="K67" s="94">
        <f t="shared" si="19"/>
        <v>95.635288811033121</v>
      </c>
      <c r="M67" s="74"/>
      <c r="N67" s="74"/>
      <c r="O67" s="74"/>
    </row>
    <row r="68" spans="1:15" x14ac:dyDescent="0.2">
      <c r="A68" s="7" t="s">
        <v>126</v>
      </c>
      <c r="B68" s="16" t="s">
        <v>135</v>
      </c>
      <c r="C68" s="17">
        <v>1.77</v>
      </c>
      <c r="D68" s="18">
        <v>892</v>
      </c>
      <c r="E68" s="8">
        <v>12.488</v>
      </c>
      <c r="F68" s="18">
        <v>48</v>
      </c>
      <c r="G68" s="69">
        <v>2.6978294065208361</v>
      </c>
      <c r="H68" s="71">
        <f t="shared" si="16"/>
        <v>129.49581151300015</v>
      </c>
      <c r="I68" s="94">
        <f t="shared" si="17"/>
        <v>110.07143978605012</v>
      </c>
      <c r="J68" s="94">
        <f t="shared" si="18"/>
        <v>107.48152355579012</v>
      </c>
      <c r="K68" s="94">
        <f t="shared" si="19"/>
        <v>103.59664921040013</v>
      </c>
      <c r="M68" s="74"/>
      <c r="N68" s="74"/>
      <c r="O68" s="74"/>
    </row>
    <row r="69" spans="1:15" x14ac:dyDescent="0.2">
      <c r="A69" s="7" t="s">
        <v>126</v>
      </c>
      <c r="B69" s="16" t="s">
        <v>138</v>
      </c>
      <c r="C69" s="17">
        <v>1.77</v>
      </c>
      <c r="D69" s="18">
        <v>892</v>
      </c>
      <c r="E69" s="8">
        <v>12.488</v>
      </c>
      <c r="F69" s="18">
        <v>48</v>
      </c>
      <c r="G69" s="69">
        <v>2.7786518328915291</v>
      </c>
      <c r="H69" s="71">
        <f t="shared" si="16"/>
        <v>133.37528797879338</v>
      </c>
      <c r="I69" s="94">
        <f t="shared" si="17"/>
        <v>113.36899478197437</v>
      </c>
      <c r="J69" s="94">
        <f t="shared" si="18"/>
        <v>110.7014890223985</v>
      </c>
      <c r="K69" s="94">
        <f t="shared" si="19"/>
        <v>106.70023038303471</v>
      </c>
      <c r="M69" s="74"/>
      <c r="N69" s="74"/>
      <c r="O69" s="74"/>
    </row>
    <row r="70" spans="1:15" x14ac:dyDescent="0.2">
      <c r="A70" s="7" t="s">
        <v>126</v>
      </c>
      <c r="B70" s="16" t="s">
        <v>137</v>
      </c>
      <c r="C70" s="17">
        <v>1.77</v>
      </c>
      <c r="D70" s="18">
        <v>892</v>
      </c>
      <c r="E70" s="8">
        <v>12.488</v>
      </c>
      <c r="F70" s="18">
        <v>48</v>
      </c>
      <c r="G70" s="69">
        <v>2.5853808133094383</v>
      </c>
      <c r="H70" s="71">
        <f t="shared" si="16"/>
        <v>124.09827903885304</v>
      </c>
      <c r="I70" s="94">
        <f t="shared" si="17"/>
        <v>105.48353718302508</v>
      </c>
      <c r="J70" s="94">
        <f t="shared" si="18"/>
        <v>103.00157160224802</v>
      </c>
      <c r="K70" s="94">
        <f t="shared" si="19"/>
        <v>99.278623231082435</v>
      </c>
      <c r="M70" s="74"/>
      <c r="N70" s="74"/>
      <c r="O70" s="74"/>
    </row>
    <row r="71" spans="1:15" x14ac:dyDescent="0.2">
      <c r="A71" s="7" t="s">
        <v>126</v>
      </c>
      <c r="B71" s="16" t="s">
        <v>136</v>
      </c>
      <c r="C71" s="17">
        <v>1.77</v>
      </c>
      <c r="D71" s="18">
        <v>892</v>
      </c>
      <c r="E71" s="8">
        <v>12.488</v>
      </c>
      <c r="F71" s="18">
        <v>48</v>
      </c>
      <c r="G71" s="69">
        <v>2.5256424981658827</v>
      </c>
      <c r="H71" s="71">
        <f t="shared" si="16"/>
        <v>121.23083991196236</v>
      </c>
      <c r="I71" s="94">
        <f t="shared" si="17"/>
        <v>103.046213925168</v>
      </c>
      <c r="J71" s="94">
        <f t="shared" si="18"/>
        <v>100.62159712692876</v>
      </c>
      <c r="K71" s="94">
        <f t="shared" si="19"/>
        <v>96.984671929569899</v>
      </c>
      <c r="M71" s="74"/>
      <c r="N71" s="74"/>
      <c r="O71" s="74"/>
    </row>
    <row r="72" spans="1:15" x14ac:dyDescent="0.2">
      <c r="A72" s="7" t="s">
        <v>126</v>
      </c>
      <c r="B72" s="16" t="s">
        <v>139</v>
      </c>
      <c r="C72" s="17">
        <v>1.77</v>
      </c>
      <c r="D72" s="18">
        <v>892</v>
      </c>
      <c r="E72" s="8">
        <v>12.488</v>
      </c>
      <c r="F72" s="18">
        <v>48</v>
      </c>
      <c r="G72" s="69">
        <v>2.5396985723173078</v>
      </c>
      <c r="H72" s="71">
        <f t="shared" si="16"/>
        <v>121.90553147123077</v>
      </c>
      <c r="I72" s="94">
        <f t="shared" si="17"/>
        <v>103.61970175054616</v>
      </c>
      <c r="J72" s="94">
        <f t="shared" si="18"/>
        <v>101.18159112112154</v>
      </c>
      <c r="K72" s="94">
        <f t="shared" si="19"/>
        <v>97.524425176984622</v>
      </c>
      <c r="M72" s="74"/>
      <c r="N72" s="74"/>
      <c r="O72" s="74"/>
    </row>
    <row r="73" spans="1:15" x14ac:dyDescent="0.2">
      <c r="A73" s="7" t="s">
        <v>126</v>
      </c>
      <c r="B73" s="16" t="s">
        <v>127</v>
      </c>
      <c r="C73" s="17">
        <v>1.77</v>
      </c>
      <c r="D73" s="18">
        <v>892</v>
      </c>
      <c r="E73" s="8">
        <v>12.488</v>
      </c>
      <c r="F73" s="18">
        <v>48</v>
      </c>
      <c r="G73" s="69">
        <v>2.8875864075650708</v>
      </c>
      <c r="H73" s="71">
        <f t="shared" si="16"/>
        <v>138.60414756312341</v>
      </c>
      <c r="I73" s="94">
        <f t="shared" si="17"/>
        <v>117.81352542865488</v>
      </c>
      <c r="J73" s="94">
        <f t="shared" si="18"/>
        <v>115.04144247739242</v>
      </c>
      <c r="K73" s="94">
        <f t="shared" si="19"/>
        <v>110.88331805049873</v>
      </c>
      <c r="M73" s="74"/>
      <c r="N73" s="74"/>
      <c r="O73" s="74"/>
    </row>
    <row r="74" spans="1:15" x14ac:dyDescent="0.2">
      <c r="A74" s="7" t="s">
        <v>126</v>
      </c>
      <c r="B74" s="16" t="s">
        <v>140</v>
      </c>
      <c r="C74" s="17">
        <v>1.77</v>
      </c>
      <c r="D74" s="18">
        <v>892</v>
      </c>
      <c r="E74" s="8">
        <v>12.488</v>
      </c>
      <c r="F74" s="18">
        <v>48</v>
      </c>
      <c r="G74" s="69">
        <v>2.8067639811943774</v>
      </c>
      <c r="H74" s="71">
        <f t="shared" si="16"/>
        <v>134.72467109733012</v>
      </c>
      <c r="I74" s="94">
        <f t="shared" si="17"/>
        <v>114.5159704327306</v>
      </c>
      <c r="J74" s="94">
        <f t="shared" si="18"/>
        <v>111.82147701078399</v>
      </c>
      <c r="K74" s="94">
        <f t="shared" si="19"/>
        <v>107.7797368778641</v>
      </c>
      <c r="M74" s="74"/>
      <c r="N74" s="74"/>
      <c r="O74" s="74"/>
    </row>
    <row r="75" spans="1:15" x14ac:dyDescent="0.2">
      <c r="A75" s="7" t="s">
        <v>126</v>
      </c>
      <c r="B75" s="16" t="s">
        <v>141</v>
      </c>
      <c r="C75" s="17">
        <v>1.77</v>
      </c>
      <c r="D75" s="18">
        <v>892</v>
      </c>
      <c r="E75" s="8">
        <v>12.488</v>
      </c>
      <c r="F75" s="18">
        <v>48</v>
      </c>
      <c r="G75" s="69">
        <v>2.8875864075650708</v>
      </c>
      <c r="H75" s="71">
        <f t="shared" si="16"/>
        <v>138.60414756312341</v>
      </c>
      <c r="I75" s="94">
        <f t="shared" si="17"/>
        <v>117.81352542865488</v>
      </c>
      <c r="J75" s="94">
        <f t="shared" si="18"/>
        <v>115.04144247739242</v>
      </c>
      <c r="K75" s="94">
        <f t="shared" si="19"/>
        <v>110.88331805049873</v>
      </c>
      <c r="M75" s="74"/>
      <c r="N75" s="74"/>
      <c r="O75" s="74"/>
    </row>
    <row r="76" spans="1:15" x14ac:dyDescent="0.2">
      <c r="A76" s="7" t="s">
        <v>126</v>
      </c>
      <c r="B76" s="16" t="s">
        <v>142</v>
      </c>
      <c r="C76" s="17">
        <v>1.77</v>
      </c>
      <c r="D76" s="18">
        <v>892</v>
      </c>
      <c r="E76" s="8">
        <v>12.488</v>
      </c>
      <c r="F76" s="18">
        <v>48</v>
      </c>
      <c r="G76" s="69">
        <v>2.8067639811943774</v>
      </c>
      <c r="H76" s="71">
        <f t="shared" si="16"/>
        <v>134.72467109733012</v>
      </c>
      <c r="I76" s="94">
        <f t="shared" si="17"/>
        <v>114.5159704327306</v>
      </c>
      <c r="J76" s="94">
        <f t="shared" si="18"/>
        <v>111.82147701078399</v>
      </c>
      <c r="K76" s="94">
        <f t="shared" si="19"/>
        <v>107.7797368778641</v>
      </c>
      <c r="M76" s="74"/>
      <c r="N76" s="74"/>
      <c r="O76" s="74"/>
    </row>
    <row r="77" spans="1:15" x14ac:dyDescent="0.2">
      <c r="A77" s="7" t="s">
        <v>126</v>
      </c>
      <c r="B77" s="16" t="s">
        <v>143</v>
      </c>
      <c r="C77" s="17">
        <v>1.77</v>
      </c>
      <c r="D77" s="18">
        <v>892</v>
      </c>
      <c r="E77" s="8">
        <v>12.488</v>
      </c>
      <c r="F77" s="18">
        <v>48</v>
      </c>
      <c r="G77" s="69">
        <v>3.4744275033870546</v>
      </c>
      <c r="H77" s="71">
        <f t="shared" si="16"/>
        <v>166.77252016257862</v>
      </c>
      <c r="I77" s="94">
        <f t="shared" si="17"/>
        <v>141.75664213819181</v>
      </c>
      <c r="J77" s="94">
        <f t="shared" si="18"/>
        <v>138.42119173494024</v>
      </c>
      <c r="K77" s="94">
        <f t="shared" si="19"/>
        <v>133.41801613006291</v>
      </c>
      <c r="M77" s="74"/>
      <c r="N77" s="74"/>
      <c r="O77" s="74"/>
    </row>
    <row r="78" spans="1:15" x14ac:dyDescent="0.2">
      <c r="A78" s="7" t="s">
        <v>126</v>
      </c>
      <c r="B78" s="16" t="s">
        <v>144</v>
      </c>
      <c r="C78" s="17">
        <v>1.77</v>
      </c>
      <c r="D78" s="18">
        <v>892</v>
      </c>
      <c r="E78" s="8">
        <v>12.488</v>
      </c>
      <c r="F78" s="18">
        <v>48</v>
      </c>
      <c r="G78" s="69">
        <v>3.5798480595227398</v>
      </c>
      <c r="H78" s="71">
        <f t="shared" si="16"/>
        <v>171.83270685709152</v>
      </c>
      <c r="I78" s="94">
        <f t="shared" si="17"/>
        <v>146.0578008285278</v>
      </c>
      <c r="J78" s="94">
        <f t="shared" si="18"/>
        <v>142.62114669138595</v>
      </c>
      <c r="K78" s="94">
        <f t="shared" si="19"/>
        <v>137.46616548567323</v>
      </c>
      <c r="M78" s="74"/>
      <c r="N78" s="74"/>
      <c r="O78" s="74"/>
    </row>
    <row r="79" spans="1:15" x14ac:dyDescent="0.2">
      <c r="A79" s="7" t="s">
        <v>126</v>
      </c>
      <c r="B79" s="16" t="s">
        <v>145</v>
      </c>
      <c r="C79" s="17">
        <v>1.77</v>
      </c>
      <c r="D79" s="18">
        <v>892</v>
      </c>
      <c r="E79" s="8">
        <v>12.488</v>
      </c>
      <c r="F79" s="18">
        <v>48</v>
      </c>
      <c r="G79" s="69">
        <v>2.4647489999999999</v>
      </c>
      <c r="H79" s="71">
        <f t="shared" si="16"/>
        <v>118.307952</v>
      </c>
      <c r="I79" s="94">
        <f t="shared" si="17"/>
        <v>100.5617592</v>
      </c>
      <c r="J79" s="94">
        <f t="shared" si="18"/>
        <v>98.195600159999998</v>
      </c>
      <c r="K79" s="94">
        <f t="shared" si="19"/>
        <v>94.646361600000006</v>
      </c>
      <c r="M79" s="74"/>
      <c r="N79" s="74"/>
      <c r="O79" s="74"/>
    </row>
    <row r="80" spans="1:15" x14ac:dyDescent="0.2">
      <c r="A80" s="156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M80" s="74"/>
      <c r="N80" s="74"/>
      <c r="O80" s="74"/>
    </row>
    <row r="81" spans="1:15" x14ac:dyDescent="0.2">
      <c r="A81" s="7" t="s">
        <v>146</v>
      </c>
      <c r="B81" s="16" t="s">
        <v>128</v>
      </c>
      <c r="C81" s="17">
        <v>2.2999999999999998</v>
      </c>
      <c r="D81" s="18">
        <v>684</v>
      </c>
      <c r="E81" s="8">
        <v>9.5760000000000005</v>
      </c>
      <c r="F81" s="18">
        <v>48</v>
      </c>
      <c r="G81" s="69">
        <v>3.3365554145699337</v>
      </c>
      <c r="H81" s="70">
        <f>G81*F81</f>
        <v>160.15465989935683</v>
      </c>
      <c r="I81" s="94">
        <f t="shared" si="17"/>
        <v>136.1314609144533</v>
      </c>
      <c r="J81" s="94">
        <f t="shared" ref="J81" si="20">H81*0.83</f>
        <v>132.92836771646617</v>
      </c>
      <c r="K81" s="94">
        <f t="shared" ref="K81" si="21">H81*0.8</f>
        <v>128.12372791948548</v>
      </c>
      <c r="M81" s="74"/>
      <c r="N81" s="74"/>
      <c r="O81" s="74"/>
    </row>
    <row r="82" spans="1:15" x14ac:dyDescent="0.2">
      <c r="A82" s="7" t="s">
        <v>146</v>
      </c>
      <c r="B82" s="16" t="s">
        <v>129</v>
      </c>
      <c r="C82" s="17">
        <v>2.2999999999999998</v>
      </c>
      <c r="D82" s="18">
        <v>684</v>
      </c>
      <c r="E82" s="8">
        <v>9.5760000000000005</v>
      </c>
      <c r="F82" s="18">
        <v>48</v>
      </c>
      <c r="G82" s="69">
        <v>3.3365554145699337</v>
      </c>
      <c r="H82" s="70">
        <f t="shared" ref="H82:H103" si="22">G82*F82</f>
        <v>160.15465989935683</v>
      </c>
      <c r="I82" s="94">
        <f t="shared" si="17"/>
        <v>136.1314609144533</v>
      </c>
      <c r="J82" s="94">
        <f t="shared" ref="J82:J103" si="23">H82*0.83</f>
        <v>132.92836771646617</v>
      </c>
      <c r="K82" s="94">
        <f t="shared" ref="K82:K103" si="24">H82*0.8</f>
        <v>128.12372791948548</v>
      </c>
      <c r="M82" s="74"/>
      <c r="N82" s="74"/>
      <c r="O82" s="74"/>
    </row>
    <row r="83" spans="1:15" x14ac:dyDescent="0.2">
      <c r="A83" s="7" t="s">
        <v>146</v>
      </c>
      <c r="B83" s="16" t="s">
        <v>130</v>
      </c>
      <c r="C83" s="17">
        <v>2.2999999999999998</v>
      </c>
      <c r="D83" s="18">
        <v>684</v>
      </c>
      <c r="E83" s="8">
        <v>9.5760000000000005</v>
      </c>
      <c r="F83" s="18">
        <v>48</v>
      </c>
      <c r="G83" s="69">
        <v>3.5232376493935442</v>
      </c>
      <c r="H83" s="70">
        <f t="shared" si="22"/>
        <v>169.11540717089014</v>
      </c>
      <c r="I83" s="94">
        <f t="shared" si="17"/>
        <v>143.74809609525661</v>
      </c>
      <c r="J83" s="94">
        <f t="shared" si="23"/>
        <v>140.3657879518388</v>
      </c>
      <c r="K83" s="94">
        <f t="shared" si="24"/>
        <v>135.29232573671212</v>
      </c>
      <c r="M83" s="74"/>
      <c r="N83" s="74"/>
      <c r="O83" s="74"/>
    </row>
    <row r="84" spans="1:15" x14ac:dyDescent="0.2">
      <c r="A84" s="7" t="s">
        <v>146</v>
      </c>
      <c r="B84" s="16" t="s">
        <v>131</v>
      </c>
      <c r="C84" s="17">
        <v>2.2999999999999998</v>
      </c>
      <c r="D84" s="18">
        <v>684</v>
      </c>
      <c r="E84" s="8">
        <v>9.5760000000000005</v>
      </c>
      <c r="F84" s="18">
        <v>48</v>
      </c>
      <c r="G84" s="69">
        <v>3.5232376493935442</v>
      </c>
      <c r="H84" s="70">
        <f t="shared" si="22"/>
        <v>169.11540717089014</v>
      </c>
      <c r="I84" s="94">
        <f t="shared" si="17"/>
        <v>143.74809609525661</v>
      </c>
      <c r="J84" s="94">
        <f t="shared" si="23"/>
        <v>140.3657879518388</v>
      </c>
      <c r="K84" s="94">
        <f t="shared" si="24"/>
        <v>135.29232573671212</v>
      </c>
      <c r="M84" s="74"/>
      <c r="N84" s="74"/>
      <c r="O84" s="74"/>
    </row>
    <row r="85" spans="1:15" x14ac:dyDescent="0.2">
      <c r="A85" s="7" t="s">
        <v>146</v>
      </c>
      <c r="B85" s="16" t="s">
        <v>132</v>
      </c>
      <c r="C85" s="17">
        <v>2.2999999999999998</v>
      </c>
      <c r="D85" s="18">
        <v>684</v>
      </c>
      <c r="E85" s="8">
        <v>9.5760000000000005</v>
      </c>
      <c r="F85" s="18">
        <v>48</v>
      </c>
      <c r="G85" s="69">
        <v>3.713653528913627</v>
      </c>
      <c r="H85" s="70">
        <f t="shared" si="22"/>
        <v>178.2553693878541</v>
      </c>
      <c r="I85" s="94">
        <f t="shared" si="17"/>
        <v>151.51706397967598</v>
      </c>
      <c r="J85" s="94">
        <f t="shared" si="23"/>
        <v>147.9519565919189</v>
      </c>
      <c r="K85" s="94">
        <f t="shared" si="24"/>
        <v>142.60429551028329</v>
      </c>
      <c r="M85" s="74"/>
      <c r="N85" s="74"/>
      <c r="O85" s="74"/>
    </row>
    <row r="86" spans="1:15" x14ac:dyDescent="0.2">
      <c r="A86" s="7" t="s">
        <v>146</v>
      </c>
      <c r="B86" s="16" t="s">
        <v>147</v>
      </c>
      <c r="C86" s="17">
        <v>2.2999999999999998</v>
      </c>
      <c r="D86" s="18">
        <v>684</v>
      </c>
      <c r="E86" s="8">
        <v>9.5760000000000005</v>
      </c>
      <c r="F86" s="18">
        <v>48</v>
      </c>
      <c r="G86" s="69">
        <v>4.7478731098364273</v>
      </c>
      <c r="H86" s="70">
        <f t="shared" si="22"/>
        <v>227.89790927214852</v>
      </c>
      <c r="I86" s="94">
        <f t="shared" si="17"/>
        <v>193.71322288132623</v>
      </c>
      <c r="J86" s="94">
        <f t="shared" si="23"/>
        <v>189.15526469588326</v>
      </c>
      <c r="K86" s="94">
        <f t="shared" si="24"/>
        <v>182.31832741771882</v>
      </c>
      <c r="M86" s="74"/>
      <c r="N86" s="74"/>
      <c r="O86" s="74"/>
    </row>
    <row r="87" spans="1:15" x14ac:dyDescent="0.2">
      <c r="A87" s="7" t="s">
        <v>146</v>
      </c>
      <c r="B87" s="16" t="s">
        <v>133</v>
      </c>
      <c r="C87" s="17">
        <v>2.2999999999999998</v>
      </c>
      <c r="D87" s="18">
        <v>684</v>
      </c>
      <c r="E87" s="8">
        <v>9.5760000000000005</v>
      </c>
      <c r="F87" s="18">
        <v>48</v>
      </c>
      <c r="G87" s="69">
        <v>3.7547236205748216</v>
      </c>
      <c r="H87" s="70">
        <f t="shared" si="22"/>
        <v>180.22673378759143</v>
      </c>
      <c r="I87" s="94">
        <f t="shared" si="17"/>
        <v>153.19272371945272</v>
      </c>
      <c r="J87" s="94">
        <f t="shared" si="23"/>
        <v>149.58818904370088</v>
      </c>
      <c r="K87" s="94">
        <f t="shared" si="24"/>
        <v>144.18138703007315</v>
      </c>
      <c r="M87" s="74"/>
      <c r="N87" s="74"/>
      <c r="O87" s="74"/>
    </row>
    <row r="88" spans="1:15" x14ac:dyDescent="0.2">
      <c r="A88" s="7" t="s">
        <v>146</v>
      </c>
      <c r="B88" s="16" t="s">
        <v>134</v>
      </c>
      <c r="C88" s="17">
        <v>2.2999999999999998</v>
      </c>
      <c r="D88" s="18">
        <v>684</v>
      </c>
      <c r="E88" s="8">
        <v>9.5760000000000005</v>
      </c>
      <c r="F88" s="18">
        <v>48</v>
      </c>
      <c r="G88" s="69">
        <v>3.3365554145699337</v>
      </c>
      <c r="H88" s="70">
        <f t="shared" si="22"/>
        <v>160.15465989935683</v>
      </c>
      <c r="I88" s="94">
        <f t="shared" si="17"/>
        <v>136.1314609144533</v>
      </c>
      <c r="J88" s="94">
        <f t="shared" si="23"/>
        <v>132.92836771646617</v>
      </c>
      <c r="K88" s="94">
        <f t="shared" si="24"/>
        <v>128.12372791948548</v>
      </c>
      <c r="M88" s="74"/>
      <c r="N88" s="74"/>
      <c r="O88" s="74"/>
    </row>
    <row r="89" spans="1:15" x14ac:dyDescent="0.2">
      <c r="A89" s="7" t="s">
        <v>146</v>
      </c>
      <c r="B89" s="16" t="s">
        <v>135</v>
      </c>
      <c r="C89" s="17">
        <v>2.2999999999999998</v>
      </c>
      <c r="D89" s="18">
        <v>684</v>
      </c>
      <c r="E89" s="8">
        <v>9.5760000000000005</v>
      </c>
      <c r="F89" s="18">
        <v>48</v>
      </c>
      <c r="G89" s="69">
        <v>3.5643077410547384</v>
      </c>
      <c r="H89" s="70">
        <f t="shared" si="22"/>
        <v>171.08677157062743</v>
      </c>
      <c r="I89" s="94">
        <f t="shared" si="17"/>
        <v>145.42375583503332</v>
      </c>
      <c r="J89" s="94">
        <f t="shared" si="23"/>
        <v>142.00202040362078</v>
      </c>
      <c r="K89" s="94">
        <f t="shared" si="24"/>
        <v>136.86941725650195</v>
      </c>
      <c r="M89" s="74"/>
      <c r="N89" s="74"/>
      <c r="O89" s="74"/>
    </row>
    <row r="90" spans="1:15" x14ac:dyDescent="0.2">
      <c r="A90" s="7" t="s">
        <v>146</v>
      </c>
      <c r="B90" s="16" t="s">
        <v>136</v>
      </c>
      <c r="C90" s="17">
        <v>2.2999999999999998</v>
      </c>
      <c r="D90" s="18">
        <v>684</v>
      </c>
      <c r="E90" s="8">
        <v>9.5760000000000005</v>
      </c>
      <c r="F90" s="18">
        <v>48</v>
      </c>
      <c r="G90" s="69">
        <v>3.3776255062311273</v>
      </c>
      <c r="H90" s="70">
        <f t="shared" si="22"/>
        <v>162.12602429909413</v>
      </c>
      <c r="I90" s="94">
        <f t="shared" si="17"/>
        <v>137.80712065423</v>
      </c>
      <c r="J90" s="94">
        <f t="shared" si="23"/>
        <v>134.56460016824812</v>
      </c>
      <c r="K90" s="94">
        <f t="shared" si="24"/>
        <v>129.70081943927531</v>
      </c>
      <c r="M90" s="74"/>
      <c r="N90" s="74"/>
      <c r="O90" s="74"/>
    </row>
    <row r="91" spans="1:15" x14ac:dyDescent="0.2">
      <c r="A91" s="7" t="s">
        <v>146</v>
      </c>
      <c r="B91" s="16" t="s">
        <v>137</v>
      </c>
      <c r="C91" s="17">
        <v>2.2999999999999998</v>
      </c>
      <c r="D91" s="18">
        <v>684</v>
      </c>
      <c r="E91" s="8">
        <v>9.5760000000000005</v>
      </c>
      <c r="F91" s="18">
        <v>48</v>
      </c>
      <c r="G91" s="69">
        <v>3.459765689553516</v>
      </c>
      <c r="H91" s="70">
        <f t="shared" si="22"/>
        <v>166.06875309856878</v>
      </c>
      <c r="I91" s="94">
        <f t="shared" si="17"/>
        <v>141.15844013378344</v>
      </c>
      <c r="J91" s="94">
        <f t="shared" si="23"/>
        <v>137.83706507181208</v>
      </c>
      <c r="K91" s="94">
        <f t="shared" si="24"/>
        <v>132.85500247885503</v>
      </c>
      <c r="M91" s="74"/>
      <c r="N91" s="74"/>
      <c r="O91" s="74"/>
    </row>
    <row r="92" spans="1:15" x14ac:dyDescent="0.2">
      <c r="A92" s="7" t="s">
        <v>146</v>
      </c>
      <c r="B92" s="16" t="s">
        <v>138</v>
      </c>
      <c r="C92" s="17">
        <v>2.2999999999999998</v>
      </c>
      <c r="D92" s="18">
        <v>684</v>
      </c>
      <c r="E92" s="8">
        <v>9.5760000000000005</v>
      </c>
      <c r="F92" s="18">
        <v>48</v>
      </c>
      <c r="G92" s="69">
        <v>3.713653528913627</v>
      </c>
      <c r="H92" s="70">
        <f t="shared" si="22"/>
        <v>178.2553693878541</v>
      </c>
      <c r="I92" s="94">
        <f t="shared" si="17"/>
        <v>151.51706397967598</v>
      </c>
      <c r="J92" s="94">
        <f t="shared" si="23"/>
        <v>147.9519565919189</v>
      </c>
      <c r="K92" s="94">
        <f t="shared" si="24"/>
        <v>142.60429551028329</v>
      </c>
      <c r="M92" s="74"/>
      <c r="N92" s="74"/>
      <c r="O92" s="74"/>
    </row>
    <row r="93" spans="1:15" x14ac:dyDescent="0.2">
      <c r="A93" s="7" t="s">
        <v>146</v>
      </c>
      <c r="B93" s="16" t="s">
        <v>148</v>
      </c>
      <c r="C93" s="17">
        <v>2.2999999999999998</v>
      </c>
      <c r="D93" s="18">
        <v>684</v>
      </c>
      <c r="E93" s="8">
        <v>9.5760000000000005</v>
      </c>
      <c r="F93" s="18">
        <v>48</v>
      </c>
      <c r="G93" s="69">
        <v>3.5643077410547384</v>
      </c>
      <c r="H93" s="70">
        <f t="shared" si="22"/>
        <v>171.08677157062743</v>
      </c>
      <c r="I93" s="94">
        <f t="shared" si="17"/>
        <v>145.42375583503332</v>
      </c>
      <c r="J93" s="94">
        <f t="shared" si="23"/>
        <v>142.00202040362078</v>
      </c>
      <c r="K93" s="94">
        <f t="shared" si="24"/>
        <v>136.86941725650195</v>
      </c>
      <c r="M93" s="74"/>
      <c r="N93" s="74"/>
      <c r="O93" s="74"/>
    </row>
    <row r="94" spans="1:15" x14ac:dyDescent="0.2">
      <c r="A94" s="7" t="s">
        <v>146</v>
      </c>
      <c r="B94" s="16" t="s">
        <v>127</v>
      </c>
      <c r="C94" s="17">
        <v>2.2999999999999998</v>
      </c>
      <c r="D94" s="18">
        <v>684</v>
      </c>
      <c r="E94" s="8">
        <v>9.5760000000000005</v>
      </c>
      <c r="F94" s="18">
        <v>48</v>
      </c>
      <c r="G94" s="69">
        <v>3.8629993167725152</v>
      </c>
      <c r="H94" s="70">
        <f t="shared" si="22"/>
        <v>185.42396720508071</v>
      </c>
      <c r="I94" s="94">
        <f t="shared" si="17"/>
        <v>157.61037212431862</v>
      </c>
      <c r="J94" s="94">
        <f t="shared" si="23"/>
        <v>153.901892780217</v>
      </c>
      <c r="K94" s="94">
        <f t="shared" si="24"/>
        <v>148.33917376406458</v>
      </c>
      <c r="M94" s="74"/>
      <c r="N94" s="74"/>
      <c r="O94" s="74"/>
    </row>
    <row r="95" spans="1:15" x14ac:dyDescent="0.2">
      <c r="A95" s="7" t="s">
        <v>146</v>
      </c>
      <c r="B95" s="16" t="s">
        <v>149</v>
      </c>
      <c r="C95" s="17">
        <v>2.2999999999999998</v>
      </c>
      <c r="D95" s="18">
        <v>684</v>
      </c>
      <c r="E95" s="8">
        <v>9.5760000000000005</v>
      </c>
      <c r="F95" s="18">
        <v>48</v>
      </c>
      <c r="G95" s="69">
        <v>4.9009525423917877</v>
      </c>
      <c r="H95" s="70">
        <f t="shared" si="22"/>
        <v>235.24572203480579</v>
      </c>
      <c r="I95" s="94">
        <f t="shared" si="17"/>
        <v>199.95886372958492</v>
      </c>
      <c r="J95" s="94">
        <f t="shared" si="23"/>
        <v>195.2539492888888</v>
      </c>
      <c r="K95" s="94">
        <f t="shared" si="24"/>
        <v>188.19657762784465</v>
      </c>
      <c r="M95" s="74"/>
      <c r="N95" s="74"/>
      <c r="O95" s="74"/>
    </row>
    <row r="96" spans="1:15" x14ac:dyDescent="0.2">
      <c r="A96" s="7" t="s">
        <v>146</v>
      </c>
      <c r="B96" s="16" t="s">
        <v>139</v>
      </c>
      <c r="C96" s="17">
        <v>2.2999999999999998</v>
      </c>
      <c r="D96" s="18">
        <v>684</v>
      </c>
      <c r="E96" s="8">
        <v>9.5760000000000005</v>
      </c>
      <c r="F96" s="18">
        <v>48</v>
      </c>
      <c r="G96" s="69">
        <v>3.4034966553322246</v>
      </c>
      <c r="H96" s="70">
        <f t="shared" si="22"/>
        <v>163.36783945594678</v>
      </c>
      <c r="I96" s="94">
        <f t="shared" si="17"/>
        <v>138.86266353755477</v>
      </c>
      <c r="J96" s="94">
        <f t="shared" si="23"/>
        <v>135.59530674843583</v>
      </c>
      <c r="K96" s="94">
        <f t="shared" si="24"/>
        <v>130.69427156475743</v>
      </c>
      <c r="M96" s="74"/>
      <c r="N96" s="74"/>
      <c r="O96" s="74"/>
    </row>
    <row r="97" spans="1:15" x14ac:dyDescent="0.2">
      <c r="A97" s="7" t="s">
        <v>146</v>
      </c>
      <c r="B97" s="16" t="s">
        <v>140</v>
      </c>
      <c r="C97" s="17">
        <v>2.2999999999999998</v>
      </c>
      <c r="D97" s="18">
        <v>684</v>
      </c>
      <c r="E97" s="8">
        <v>9.5760000000000005</v>
      </c>
      <c r="F97" s="18">
        <v>48</v>
      </c>
      <c r="G97" s="69">
        <v>3.7547236205748216</v>
      </c>
      <c r="H97" s="70">
        <f t="shared" si="22"/>
        <v>180.22673378759143</v>
      </c>
      <c r="I97" s="94">
        <f t="shared" si="17"/>
        <v>153.19272371945272</v>
      </c>
      <c r="J97" s="94">
        <f t="shared" si="23"/>
        <v>149.58818904370088</v>
      </c>
      <c r="K97" s="94">
        <f t="shared" si="24"/>
        <v>144.18138703007315</v>
      </c>
      <c r="M97" s="74"/>
      <c r="N97" s="74"/>
      <c r="O97" s="74"/>
    </row>
    <row r="98" spans="1:15" x14ac:dyDescent="0.2">
      <c r="A98" s="7" t="s">
        <v>146</v>
      </c>
      <c r="B98" s="16" t="s">
        <v>141</v>
      </c>
      <c r="C98" s="17">
        <v>2.2999999999999998</v>
      </c>
      <c r="D98" s="18">
        <v>684</v>
      </c>
      <c r="E98" s="8">
        <v>9.5760000000000005</v>
      </c>
      <c r="F98" s="18">
        <v>48</v>
      </c>
      <c r="G98" s="69">
        <v>3.8629993167725152</v>
      </c>
      <c r="H98" s="70">
        <f t="shared" si="22"/>
        <v>185.42396720508071</v>
      </c>
      <c r="I98" s="94">
        <f t="shared" si="17"/>
        <v>157.61037212431862</v>
      </c>
      <c r="J98" s="94">
        <f t="shared" si="23"/>
        <v>153.901892780217</v>
      </c>
      <c r="K98" s="94">
        <f t="shared" si="24"/>
        <v>148.33917376406458</v>
      </c>
      <c r="M98" s="74"/>
      <c r="N98" s="74"/>
      <c r="O98" s="74"/>
    </row>
    <row r="99" spans="1:15" x14ac:dyDescent="0.2">
      <c r="A99" s="7" t="s">
        <v>146</v>
      </c>
      <c r="B99" s="16" t="s">
        <v>142</v>
      </c>
      <c r="C99" s="17">
        <v>2.2999999999999998</v>
      </c>
      <c r="D99" s="18">
        <v>684</v>
      </c>
      <c r="E99" s="8">
        <v>9.5760000000000005</v>
      </c>
      <c r="F99" s="18">
        <v>48</v>
      </c>
      <c r="G99" s="69">
        <v>3.7547236205748216</v>
      </c>
      <c r="H99" s="70">
        <f t="shared" si="22"/>
        <v>180.22673378759143</v>
      </c>
      <c r="I99" s="94">
        <f t="shared" si="17"/>
        <v>153.19272371945272</v>
      </c>
      <c r="J99" s="94">
        <f t="shared" si="23"/>
        <v>149.58818904370088</v>
      </c>
      <c r="K99" s="94">
        <f t="shared" si="24"/>
        <v>144.18138703007315</v>
      </c>
      <c r="M99" s="74"/>
      <c r="N99" s="74"/>
      <c r="O99" s="74"/>
    </row>
    <row r="100" spans="1:15" x14ac:dyDescent="0.2">
      <c r="A100" s="7" t="s">
        <v>146</v>
      </c>
      <c r="B100" s="16" t="s">
        <v>143</v>
      </c>
      <c r="C100" s="17">
        <v>2.2999999999999998</v>
      </c>
      <c r="D100" s="18">
        <v>684</v>
      </c>
      <c r="E100" s="8">
        <v>9.5760000000000005</v>
      </c>
      <c r="F100" s="18">
        <v>48</v>
      </c>
      <c r="G100" s="69">
        <v>4.6433310583352068</v>
      </c>
      <c r="H100" s="70">
        <f t="shared" si="22"/>
        <v>222.87989080008992</v>
      </c>
      <c r="I100" s="94">
        <f t="shared" si="17"/>
        <v>189.44790718007644</v>
      </c>
      <c r="J100" s="94">
        <f t="shared" si="23"/>
        <v>184.99030936407462</v>
      </c>
      <c r="K100" s="94">
        <f t="shared" si="24"/>
        <v>178.30391264007196</v>
      </c>
      <c r="M100" s="74"/>
      <c r="N100" s="74"/>
      <c r="O100" s="74"/>
    </row>
    <row r="101" spans="1:15" x14ac:dyDescent="0.2">
      <c r="A101" s="7" t="s">
        <v>146</v>
      </c>
      <c r="B101" s="16" t="s">
        <v>150</v>
      </c>
      <c r="C101" s="17">
        <v>2.2999999999999998</v>
      </c>
      <c r="D101" s="18">
        <v>684</v>
      </c>
      <c r="E101" s="8">
        <v>9.5760000000000005</v>
      </c>
      <c r="F101" s="18">
        <v>48</v>
      </c>
      <c r="G101" s="69">
        <v>5.1175039347871758</v>
      </c>
      <c r="H101" s="70">
        <f t="shared" si="22"/>
        <v>245.64018886978442</v>
      </c>
      <c r="I101" s="94">
        <f t="shared" si="17"/>
        <v>208.79416053931675</v>
      </c>
      <c r="J101" s="94">
        <f t="shared" si="23"/>
        <v>203.88135676192107</v>
      </c>
      <c r="K101" s="94">
        <f t="shared" si="24"/>
        <v>196.51215109582756</v>
      </c>
      <c r="M101" s="74"/>
      <c r="N101" s="74"/>
      <c r="O101" s="74"/>
    </row>
    <row r="102" spans="1:15" x14ac:dyDescent="0.2">
      <c r="A102" s="7" t="s">
        <v>146</v>
      </c>
      <c r="B102" s="16" t="s">
        <v>144</v>
      </c>
      <c r="C102" s="17">
        <v>2.2999999999999998</v>
      </c>
      <c r="D102" s="18">
        <v>684</v>
      </c>
      <c r="E102" s="8">
        <v>9.5760000000000005</v>
      </c>
      <c r="F102" s="18">
        <v>48</v>
      </c>
      <c r="G102" s="69">
        <v>4.7553403992293708</v>
      </c>
      <c r="H102" s="70">
        <f t="shared" si="22"/>
        <v>228.25633916300978</v>
      </c>
      <c r="I102" s="94">
        <f t="shared" si="17"/>
        <v>194.01788828855831</v>
      </c>
      <c r="J102" s="94">
        <f t="shared" si="23"/>
        <v>189.4527615052981</v>
      </c>
      <c r="K102" s="94">
        <f t="shared" si="24"/>
        <v>182.60507133040784</v>
      </c>
      <c r="M102" s="74"/>
      <c r="N102" s="74"/>
      <c r="O102" s="74"/>
    </row>
    <row r="103" spans="1:15" x14ac:dyDescent="0.2">
      <c r="A103" s="7" t="s">
        <v>146</v>
      </c>
      <c r="B103" s="16" t="s">
        <v>151</v>
      </c>
      <c r="C103" s="17">
        <v>2.2999999999999998</v>
      </c>
      <c r="D103" s="18">
        <v>684</v>
      </c>
      <c r="E103" s="8">
        <v>9.5760000000000005</v>
      </c>
      <c r="F103" s="18">
        <v>48</v>
      </c>
      <c r="G103" s="69">
        <v>5.2332469203778125</v>
      </c>
      <c r="H103" s="70">
        <f t="shared" si="22"/>
        <v>251.195852178135</v>
      </c>
      <c r="I103" s="94">
        <f t="shared" si="17"/>
        <v>213.51647435141476</v>
      </c>
      <c r="J103" s="94">
        <f t="shared" si="23"/>
        <v>208.49255730785205</v>
      </c>
      <c r="K103" s="94">
        <f t="shared" si="24"/>
        <v>200.95668174250801</v>
      </c>
      <c r="M103" s="74"/>
      <c r="N103" s="74"/>
      <c r="O103" s="74"/>
    </row>
    <row r="104" spans="1:15" x14ac:dyDescent="0.2">
      <c r="A104" s="156"/>
      <c r="B104" s="156"/>
      <c r="C104" s="156"/>
      <c r="D104" s="156"/>
      <c r="E104" s="156"/>
      <c r="F104" s="156"/>
      <c r="G104" s="156"/>
      <c r="H104" s="156"/>
      <c r="I104" s="156"/>
      <c r="J104" s="156"/>
      <c r="K104" s="156"/>
      <c r="M104" s="74"/>
      <c r="N104" s="74"/>
      <c r="O104" s="74"/>
    </row>
    <row r="105" spans="1:15" x14ac:dyDescent="0.2">
      <c r="A105" s="7" t="s">
        <v>152</v>
      </c>
      <c r="B105" s="16" t="s">
        <v>128</v>
      </c>
      <c r="C105" s="17">
        <v>1.57</v>
      </c>
      <c r="D105" s="18">
        <v>858</v>
      </c>
      <c r="E105" s="8">
        <v>14.586</v>
      </c>
      <c r="F105" s="18">
        <v>75</v>
      </c>
      <c r="G105" s="69">
        <v>2.5014931460157128</v>
      </c>
      <c r="H105" s="70">
        <f>G105*F105</f>
        <v>187.61198595117847</v>
      </c>
      <c r="I105" s="94">
        <f t="shared" si="17"/>
        <v>159.47018805850169</v>
      </c>
      <c r="J105" s="94">
        <f t="shared" ref="J105" si="25">H105*0.83</f>
        <v>155.71794833947811</v>
      </c>
      <c r="K105" s="94">
        <f t="shared" ref="K105" si="26">H105*0.8</f>
        <v>150.08958876094277</v>
      </c>
      <c r="M105" s="74"/>
      <c r="N105" s="74"/>
      <c r="O105" s="74"/>
    </row>
    <row r="106" spans="1:15" x14ac:dyDescent="0.2">
      <c r="A106" s="7" t="s">
        <v>152</v>
      </c>
      <c r="B106" s="16" t="s">
        <v>129</v>
      </c>
      <c r="C106" s="17">
        <v>1.57</v>
      </c>
      <c r="D106" s="18">
        <v>858</v>
      </c>
      <c r="E106" s="8">
        <v>13.728</v>
      </c>
      <c r="F106" s="18">
        <v>75</v>
      </c>
      <c r="G106" s="69">
        <v>2.5769899986255256</v>
      </c>
      <c r="H106" s="70">
        <f t="shared" ref="H106:H123" si="27">G106*F106</f>
        <v>193.27424989691443</v>
      </c>
      <c r="I106" s="94">
        <f t="shared" si="17"/>
        <v>164.28311241237725</v>
      </c>
      <c r="J106" s="94">
        <f t="shared" ref="J106:J123" si="28">H106*0.83</f>
        <v>160.41762741443895</v>
      </c>
      <c r="K106" s="94">
        <f t="shared" ref="K106:K123" si="29">H106*0.8</f>
        <v>154.61939991753155</v>
      </c>
      <c r="M106" s="74"/>
      <c r="N106" s="74"/>
      <c r="O106" s="74"/>
    </row>
    <row r="107" spans="1:15" x14ac:dyDescent="0.2">
      <c r="A107" s="7" t="s">
        <v>153</v>
      </c>
      <c r="B107" s="16" t="s">
        <v>130</v>
      </c>
      <c r="C107" s="17">
        <v>1.57</v>
      </c>
      <c r="D107" s="18">
        <v>858</v>
      </c>
      <c r="E107" s="8">
        <v>13.728</v>
      </c>
      <c r="F107" s="18">
        <v>75</v>
      </c>
      <c r="G107" s="69">
        <v>2.7236688974155041</v>
      </c>
      <c r="H107" s="70">
        <f t="shared" si="27"/>
        <v>204.27516730616281</v>
      </c>
      <c r="I107" s="94">
        <f t="shared" si="17"/>
        <v>173.6338922102384</v>
      </c>
      <c r="J107" s="94">
        <f t="shared" si="28"/>
        <v>169.54838886411514</v>
      </c>
      <c r="K107" s="94">
        <f t="shared" si="29"/>
        <v>163.42013384493026</v>
      </c>
      <c r="M107" s="74"/>
      <c r="N107" s="74"/>
      <c r="O107" s="74"/>
    </row>
    <row r="108" spans="1:15" x14ac:dyDescent="0.2">
      <c r="A108" s="7" t="s">
        <v>153</v>
      </c>
      <c r="B108" s="16" t="s">
        <v>131</v>
      </c>
      <c r="C108" s="17">
        <v>1.57</v>
      </c>
      <c r="D108" s="18">
        <v>858</v>
      </c>
      <c r="E108" s="8">
        <v>13.728</v>
      </c>
      <c r="F108" s="18">
        <v>75</v>
      </c>
      <c r="G108" s="69">
        <v>2.7236688974155041</v>
      </c>
      <c r="H108" s="70">
        <f t="shared" si="27"/>
        <v>204.27516730616281</v>
      </c>
      <c r="I108" s="94">
        <f t="shared" si="17"/>
        <v>173.6338922102384</v>
      </c>
      <c r="J108" s="94">
        <f t="shared" si="28"/>
        <v>169.54838886411514</v>
      </c>
      <c r="K108" s="94">
        <f t="shared" si="29"/>
        <v>163.42013384493026</v>
      </c>
      <c r="M108" s="74"/>
      <c r="N108" s="74"/>
      <c r="O108" s="74"/>
    </row>
    <row r="109" spans="1:15" x14ac:dyDescent="0.2">
      <c r="A109" s="7" t="s">
        <v>153</v>
      </c>
      <c r="B109" s="16" t="s">
        <v>132</v>
      </c>
      <c r="C109" s="17">
        <v>1.57</v>
      </c>
      <c r="D109" s="18">
        <v>858</v>
      </c>
      <c r="E109" s="8">
        <v>13.728</v>
      </c>
      <c r="F109" s="18">
        <v>75</v>
      </c>
      <c r="G109" s="69">
        <v>2.9840239427677178</v>
      </c>
      <c r="H109" s="70">
        <f t="shared" si="27"/>
        <v>223.80179570757883</v>
      </c>
      <c r="I109" s="94">
        <f t="shared" si="17"/>
        <v>190.231526351442</v>
      </c>
      <c r="J109" s="94">
        <f t="shared" si="28"/>
        <v>185.75549043729043</v>
      </c>
      <c r="K109" s="94">
        <f t="shared" si="29"/>
        <v>179.04143656606308</v>
      </c>
      <c r="M109" s="74"/>
      <c r="N109" s="74"/>
      <c r="O109" s="74"/>
    </row>
    <row r="110" spans="1:15" x14ac:dyDescent="0.2">
      <c r="A110" s="7" t="s">
        <v>153</v>
      </c>
      <c r="B110" s="16" t="s">
        <v>133</v>
      </c>
      <c r="C110" s="17">
        <v>1.57</v>
      </c>
      <c r="D110" s="18">
        <v>858</v>
      </c>
      <c r="E110" s="8">
        <v>13.728</v>
      </c>
      <c r="F110" s="18">
        <v>75</v>
      </c>
      <c r="G110" s="69">
        <v>2.9106844933727269</v>
      </c>
      <c r="H110" s="70">
        <f t="shared" si="27"/>
        <v>218.30133700295451</v>
      </c>
      <c r="I110" s="94">
        <f t="shared" si="17"/>
        <v>185.55613645251134</v>
      </c>
      <c r="J110" s="94">
        <f t="shared" si="28"/>
        <v>181.19010971245223</v>
      </c>
      <c r="K110" s="94">
        <f t="shared" si="29"/>
        <v>174.64106960236361</v>
      </c>
      <c r="M110" s="74"/>
      <c r="N110" s="74"/>
      <c r="O110" s="74"/>
    </row>
    <row r="111" spans="1:15" x14ac:dyDescent="0.2">
      <c r="A111" s="7" t="s">
        <v>153</v>
      </c>
      <c r="B111" s="16" t="s">
        <v>134</v>
      </c>
      <c r="C111" s="17">
        <v>1.57</v>
      </c>
      <c r="D111" s="18">
        <v>858</v>
      </c>
      <c r="E111" s="8">
        <v>13.728</v>
      </c>
      <c r="F111" s="18">
        <v>75</v>
      </c>
      <c r="G111" s="69">
        <v>2.5769899986255256</v>
      </c>
      <c r="H111" s="70">
        <f t="shared" si="27"/>
        <v>193.27424989691443</v>
      </c>
      <c r="I111" s="94">
        <f t="shared" si="17"/>
        <v>164.28311241237725</v>
      </c>
      <c r="J111" s="94">
        <f t="shared" si="28"/>
        <v>160.41762741443895</v>
      </c>
      <c r="K111" s="94">
        <f t="shared" si="29"/>
        <v>154.61939991753155</v>
      </c>
      <c r="M111" s="74"/>
      <c r="N111" s="74"/>
      <c r="O111" s="74"/>
    </row>
    <row r="112" spans="1:15" x14ac:dyDescent="0.2">
      <c r="A112" s="7" t="s">
        <v>153</v>
      </c>
      <c r="B112" s="16" t="s">
        <v>135</v>
      </c>
      <c r="C112" s="17">
        <v>1.57</v>
      </c>
      <c r="D112" s="18">
        <v>858</v>
      </c>
      <c r="E112" s="8">
        <v>13.728</v>
      </c>
      <c r="F112" s="18">
        <v>75</v>
      </c>
      <c r="G112" s="69">
        <v>2.8740147686752322</v>
      </c>
      <c r="H112" s="70">
        <f t="shared" si="27"/>
        <v>215.55110765064242</v>
      </c>
      <c r="I112" s="94">
        <f t="shared" si="17"/>
        <v>183.21844150304605</v>
      </c>
      <c r="J112" s="94">
        <f t="shared" si="28"/>
        <v>178.90741935003319</v>
      </c>
      <c r="K112" s="94">
        <f t="shared" si="29"/>
        <v>172.44088612051394</v>
      </c>
      <c r="M112" s="74"/>
      <c r="N112" s="74"/>
      <c r="O112" s="74"/>
    </row>
    <row r="113" spans="1:15" x14ac:dyDescent="0.2">
      <c r="A113" s="7" t="s">
        <v>153</v>
      </c>
      <c r="B113" s="16" t="s">
        <v>136</v>
      </c>
      <c r="C113" s="17">
        <v>1.57</v>
      </c>
      <c r="D113" s="18">
        <v>858</v>
      </c>
      <c r="E113" s="8">
        <v>13.728</v>
      </c>
      <c r="F113" s="18">
        <v>75</v>
      </c>
      <c r="G113" s="69">
        <v>2.6136597233230185</v>
      </c>
      <c r="H113" s="70">
        <f t="shared" si="27"/>
        <v>196.0244792492264</v>
      </c>
      <c r="I113" s="94">
        <f t="shared" si="17"/>
        <v>166.62080736184242</v>
      </c>
      <c r="J113" s="94">
        <f t="shared" si="28"/>
        <v>162.7003177768579</v>
      </c>
      <c r="K113" s="94">
        <f t="shared" si="29"/>
        <v>156.81958339938114</v>
      </c>
      <c r="M113" s="74"/>
      <c r="N113" s="74"/>
      <c r="O113" s="74"/>
    </row>
    <row r="114" spans="1:15" x14ac:dyDescent="0.2">
      <c r="A114" s="7" t="s">
        <v>153</v>
      </c>
      <c r="B114" s="16" t="s">
        <v>137</v>
      </c>
      <c r="C114" s="17">
        <v>1.57</v>
      </c>
      <c r="D114" s="18">
        <v>858</v>
      </c>
      <c r="E114" s="8">
        <v>13.728</v>
      </c>
      <c r="F114" s="18">
        <v>75</v>
      </c>
      <c r="G114" s="69">
        <v>2.6759982553087611</v>
      </c>
      <c r="H114" s="70">
        <f t="shared" si="27"/>
        <v>200.69986914815709</v>
      </c>
      <c r="I114" s="94">
        <f t="shared" si="17"/>
        <v>170.59488877593353</v>
      </c>
      <c r="J114" s="94">
        <f t="shared" si="28"/>
        <v>166.58089139297039</v>
      </c>
      <c r="K114" s="94">
        <f t="shared" si="29"/>
        <v>160.55989531852569</v>
      </c>
      <c r="M114" s="74"/>
      <c r="N114" s="74"/>
      <c r="O114" s="74"/>
    </row>
    <row r="115" spans="1:15" x14ac:dyDescent="0.2">
      <c r="A115" s="7" t="s">
        <v>153</v>
      </c>
      <c r="B115" s="16" t="s">
        <v>138</v>
      </c>
      <c r="C115" s="17">
        <v>1.57</v>
      </c>
      <c r="D115" s="18">
        <v>858</v>
      </c>
      <c r="E115" s="8">
        <v>13.728</v>
      </c>
      <c r="F115" s="18">
        <v>75</v>
      </c>
      <c r="G115" s="69">
        <v>2.8776817411449827</v>
      </c>
      <c r="H115" s="70">
        <f t="shared" si="27"/>
        <v>215.8261305858737</v>
      </c>
      <c r="I115" s="94">
        <f t="shared" si="17"/>
        <v>183.45221099799264</v>
      </c>
      <c r="J115" s="94">
        <f t="shared" si="28"/>
        <v>179.13568838627515</v>
      </c>
      <c r="K115" s="94">
        <f t="shared" si="29"/>
        <v>172.66090446869896</v>
      </c>
      <c r="M115" s="74"/>
      <c r="N115" s="74"/>
      <c r="O115" s="74"/>
    </row>
    <row r="116" spans="1:15" x14ac:dyDescent="0.2">
      <c r="A116" s="7" t="s">
        <v>153</v>
      </c>
      <c r="B116" s="16" t="s">
        <v>148</v>
      </c>
      <c r="C116" s="17">
        <v>1.57</v>
      </c>
      <c r="D116" s="18">
        <v>858</v>
      </c>
      <c r="E116" s="8">
        <v>13.728</v>
      </c>
      <c r="F116" s="18">
        <v>75</v>
      </c>
      <c r="G116" s="69">
        <v>2.6869991727180094</v>
      </c>
      <c r="H116" s="70">
        <f t="shared" si="27"/>
        <v>201.5249379538507</v>
      </c>
      <c r="I116" s="94">
        <f t="shared" si="17"/>
        <v>171.29619726077308</v>
      </c>
      <c r="J116" s="94">
        <f t="shared" si="28"/>
        <v>167.26569850169608</v>
      </c>
      <c r="K116" s="94">
        <f t="shared" si="29"/>
        <v>161.21995036308056</v>
      </c>
      <c r="M116" s="74"/>
      <c r="N116" s="74"/>
      <c r="O116" s="74"/>
    </row>
    <row r="117" spans="1:15" x14ac:dyDescent="0.2">
      <c r="A117" s="7" t="s">
        <v>153</v>
      </c>
      <c r="B117" s="16" t="s">
        <v>127</v>
      </c>
      <c r="C117" s="17">
        <v>1.57</v>
      </c>
      <c r="D117" s="18">
        <v>858</v>
      </c>
      <c r="E117" s="8">
        <v>13.728</v>
      </c>
      <c r="F117" s="18">
        <v>75</v>
      </c>
      <c r="G117" s="69">
        <v>2.9950248601769656</v>
      </c>
      <c r="H117" s="70">
        <f t="shared" si="27"/>
        <v>224.62686451327241</v>
      </c>
      <c r="I117" s="94">
        <f t="shared" si="17"/>
        <v>190.93283483628153</v>
      </c>
      <c r="J117" s="94">
        <f t="shared" si="28"/>
        <v>186.4402975460161</v>
      </c>
      <c r="K117" s="94">
        <f t="shared" si="29"/>
        <v>179.70149161061795</v>
      </c>
      <c r="L117" s="74"/>
      <c r="M117" s="74"/>
      <c r="N117" s="74"/>
      <c r="O117" s="74"/>
    </row>
    <row r="118" spans="1:15" x14ac:dyDescent="0.2">
      <c r="A118" s="7" t="s">
        <v>153</v>
      </c>
      <c r="B118" s="16" t="s">
        <v>139</v>
      </c>
      <c r="C118" s="17">
        <v>1.57</v>
      </c>
      <c r="D118" s="18">
        <v>858</v>
      </c>
      <c r="E118" s="8">
        <v>13.728</v>
      </c>
      <c r="F118" s="18">
        <v>75</v>
      </c>
      <c r="G118" s="69">
        <v>2.6356615581415164</v>
      </c>
      <c r="H118" s="70">
        <f t="shared" si="27"/>
        <v>197.67461686061372</v>
      </c>
      <c r="I118" s="94">
        <f t="shared" si="17"/>
        <v>168.02342433152165</v>
      </c>
      <c r="J118" s="94">
        <f t="shared" si="28"/>
        <v>164.06993199430937</v>
      </c>
      <c r="K118" s="94">
        <f t="shared" si="29"/>
        <v>158.13969348849099</v>
      </c>
      <c r="M118" s="74"/>
      <c r="N118" s="74"/>
      <c r="O118" s="74"/>
    </row>
    <row r="119" spans="1:15" x14ac:dyDescent="0.2">
      <c r="A119" s="7" t="s">
        <v>153</v>
      </c>
      <c r="B119" s="16" t="s">
        <v>140</v>
      </c>
      <c r="C119" s="17">
        <v>1.57</v>
      </c>
      <c r="D119" s="18">
        <v>858</v>
      </c>
      <c r="E119" s="8">
        <v>13.728</v>
      </c>
      <c r="F119" s="18">
        <v>75</v>
      </c>
      <c r="G119" s="69">
        <v>2.9106844933727269</v>
      </c>
      <c r="H119" s="70">
        <f t="shared" si="27"/>
        <v>218.30133700295451</v>
      </c>
      <c r="I119" s="94">
        <f t="shared" si="17"/>
        <v>185.55613645251134</v>
      </c>
      <c r="J119" s="94">
        <f t="shared" si="28"/>
        <v>181.19010971245223</v>
      </c>
      <c r="K119" s="94">
        <f t="shared" si="29"/>
        <v>174.64106960236361</v>
      </c>
      <c r="M119" s="74"/>
      <c r="N119" s="74"/>
      <c r="O119" s="74"/>
    </row>
    <row r="120" spans="1:15" x14ac:dyDescent="0.2">
      <c r="A120" s="7" t="s">
        <v>153</v>
      </c>
      <c r="B120" s="16" t="s">
        <v>141</v>
      </c>
      <c r="C120" s="17">
        <v>1.57</v>
      </c>
      <c r="D120" s="18">
        <v>858</v>
      </c>
      <c r="E120" s="8">
        <v>13.728</v>
      </c>
      <c r="F120" s="18">
        <v>75</v>
      </c>
      <c r="G120" s="69">
        <v>2.9950248601769656</v>
      </c>
      <c r="H120" s="70">
        <f t="shared" si="27"/>
        <v>224.62686451327241</v>
      </c>
      <c r="I120" s="94">
        <f t="shared" si="17"/>
        <v>190.93283483628153</v>
      </c>
      <c r="J120" s="94">
        <f t="shared" si="28"/>
        <v>186.4402975460161</v>
      </c>
      <c r="K120" s="94">
        <f t="shared" si="29"/>
        <v>179.70149161061795</v>
      </c>
      <c r="M120" s="74"/>
      <c r="N120" s="74"/>
      <c r="O120" s="74"/>
    </row>
    <row r="121" spans="1:15" x14ac:dyDescent="0.2">
      <c r="A121" s="7" t="s">
        <v>153</v>
      </c>
      <c r="B121" s="16" t="s">
        <v>142</v>
      </c>
      <c r="C121" s="17">
        <v>1.57</v>
      </c>
      <c r="D121" s="18">
        <v>858</v>
      </c>
      <c r="E121" s="8">
        <v>13.728</v>
      </c>
      <c r="F121" s="18">
        <v>75</v>
      </c>
      <c r="G121" s="69">
        <v>2.9106844933727269</v>
      </c>
      <c r="H121" s="70">
        <f t="shared" si="27"/>
        <v>218.30133700295451</v>
      </c>
      <c r="I121" s="94">
        <f t="shared" si="17"/>
        <v>185.55613645251134</v>
      </c>
      <c r="J121" s="94">
        <f t="shared" si="28"/>
        <v>181.19010971245223</v>
      </c>
      <c r="K121" s="94">
        <f t="shared" si="29"/>
        <v>174.64106960236361</v>
      </c>
      <c r="M121" s="74"/>
      <c r="N121" s="74"/>
      <c r="O121" s="74"/>
    </row>
    <row r="122" spans="1:15" x14ac:dyDescent="0.2">
      <c r="A122" s="7" t="s">
        <v>153</v>
      </c>
      <c r="B122" s="16" t="s">
        <v>143</v>
      </c>
      <c r="C122" s="17">
        <v>1.57</v>
      </c>
      <c r="D122" s="18">
        <v>858</v>
      </c>
      <c r="E122" s="8">
        <v>13.728</v>
      </c>
      <c r="F122" s="18">
        <v>75</v>
      </c>
      <c r="G122" s="69">
        <v>3.6330780699133762</v>
      </c>
      <c r="H122" s="70">
        <f t="shared" si="27"/>
        <v>272.48085524350324</v>
      </c>
      <c r="I122" s="94">
        <f t="shared" si="17"/>
        <v>231.60872695697776</v>
      </c>
      <c r="J122" s="94">
        <f t="shared" si="28"/>
        <v>226.15910985210769</v>
      </c>
      <c r="K122" s="94">
        <f t="shared" si="29"/>
        <v>217.98468419480261</v>
      </c>
      <c r="M122" s="74"/>
      <c r="N122" s="74"/>
      <c r="O122" s="74"/>
    </row>
    <row r="123" spans="1:15" x14ac:dyDescent="0.2">
      <c r="A123" s="7" t="s">
        <v>153</v>
      </c>
      <c r="B123" s="16" t="s">
        <v>154</v>
      </c>
      <c r="C123" s="17">
        <v>1.57</v>
      </c>
      <c r="D123" s="18">
        <v>858</v>
      </c>
      <c r="E123" s="8">
        <v>13.728</v>
      </c>
      <c r="F123" s="18">
        <v>75</v>
      </c>
      <c r="G123" s="69">
        <v>3.74308724400586</v>
      </c>
      <c r="H123" s="70">
        <f t="shared" si="27"/>
        <v>280.73154330043951</v>
      </c>
      <c r="I123" s="94">
        <f t="shared" si="17"/>
        <v>238.62181180537357</v>
      </c>
      <c r="J123" s="94">
        <f t="shared" si="28"/>
        <v>233.00718093936479</v>
      </c>
      <c r="K123" s="94">
        <f t="shared" si="29"/>
        <v>224.58523464035162</v>
      </c>
      <c r="M123" s="74"/>
      <c r="N123" s="74"/>
      <c r="O123" s="74"/>
    </row>
    <row r="124" spans="1:15" x14ac:dyDescent="0.2">
      <c r="A124" s="41"/>
      <c r="B124" s="42"/>
      <c r="C124" s="43"/>
      <c r="D124" s="34"/>
      <c r="E124" s="4"/>
      <c r="F124" s="34"/>
      <c r="G124" s="44"/>
      <c r="H124" s="124"/>
    </row>
    <row r="125" spans="1:15" ht="15.75" x14ac:dyDescent="0.2">
      <c r="A125" s="45" t="s">
        <v>236</v>
      </c>
      <c r="G125" s="2"/>
      <c r="H125" s="2"/>
    </row>
    <row r="126" spans="1:15" ht="15.75" x14ac:dyDescent="0.2">
      <c r="A126" s="45" t="s">
        <v>286</v>
      </c>
      <c r="G126" s="2"/>
      <c r="H126" s="2"/>
    </row>
    <row r="127" spans="1:15" ht="15.75" x14ac:dyDescent="0.2">
      <c r="A127" s="24" t="s">
        <v>8</v>
      </c>
      <c r="G127" s="2"/>
      <c r="H127" s="2"/>
    </row>
    <row r="128" spans="1:15" ht="15.75" x14ac:dyDescent="0.2">
      <c r="A128" s="24" t="s">
        <v>9</v>
      </c>
      <c r="G128" s="2"/>
      <c r="H128" s="2"/>
    </row>
  </sheetData>
  <mergeCells count="7">
    <mergeCell ref="A104:K104"/>
    <mergeCell ref="A3:D4"/>
    <mergeCell ref="A8:K8"/>
    <mergeCell ref="H35:K35"/>
    <mergeCell ref="A60:K60"/>
    <mergeCell ref="A80:K80"/>
    <mergeCell ref="A43:K43"/>
  </mergeCells>
  <pageMargins left="0.7" right="0.7" top="0.75" bottom="0.75" header="0.3" footer="0.3"/>
  <pageSetup paperSize="9" scale="41" orientation="landscape" r:id="rId1"/>
  <rowBreaks count="1" manualBreakCount="1">
    <brk id="41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299C-80DD-4F9D-AE46-D4B12C6C928A}">
  <dimension ref="A1:L50"/>
  <sheetViews>
    <sheetView view="pageBreakPreview" zoomScale="85" zoomScaleNormal="100" zoomScaleSheetLayoutView="85" workbookViewId="0">
      <selection activeCell="O30" sqref="O30"/>
    </sheetView>
  </sheetViews>
  <sheetFormatPr defaultColWidth="9.25" defaultRowHeight="12.75" x14ac:dyDescent="0.2"/>
  <cols>
    <col min="1" max="1" width="9.25" style="1"/>
    <col min="2" max="2" width="45.75" style="20" customWidth="1"/>
    <col min="3" max="3" width="14.25" style="20" bestFit="1" customWidth="1"/>
    <col min="4" max="4" width="10.875" style="3" customWidth="1"/>
    <col min="5" max="5" width="10.875" style="4" customWidth="1"/>
    <col min="6" max="6" width="10.875" style="5" customWidth="1"/>
    <col min="7" max="7" width="5.875" style="3" customWidth="1"/>
    <col min="8" max="8" width="10.25" style="3" customWidth="1"/>
    <col min="9" max="9" width="17.25" style="1" customWidth="1"/>
    <col min="10" max="16384" width="9.25" style="1"/>
  </cols>
  <sheetData>
    <row r="1" spans="1:12" x14ac:dyDescent="0.2">
      <c r="B1" s="1"/>
      <c r="C1" s="1"/>
      <c r="D1" s="2"/>
      <c r="E1" s="20"/>
      <c r="F1" s="3"/>
      <c r="G1" s="4"/>
      <c r="H1" s="4"/>
    </row>
    <row r="2" spans="1:12" ht="15.75" x14ac:dyDescent="0.25">
      <c r="A2"/>
      <c r="B2" s="1"/>
      <c r="C2"/>
      <c r="D2" s="2"/>
      <c r="E2" s="20"/>
      <c r="F2" s="3"/>
      <c r="G2" s="4"/>
      <c r="H2" s="4"/>
    </row>
    <row r="3" spans="1:12" ht="12.75" customHeight="1" x14ac:dyDescent="0.2">
      <c r="A3" s="157" t="s">
        <v>455</v>
      </c>
      <c r="B3" s="157"/>
      <c r="C3" s="157"/>
      <c r="D3" s="157"/>
      <c r="E3" s="20"/>
      <c r="F3" s="3"/>
      <c r="G3" s="4"/>
      <c r="H3" s="4"/>
    </row>
    <row r="4" spans="1:12" x14ac:dyDescent="0.2">
      <c r="A4" s="157"/>
      <c r="B4" s="157"/>
      <c r="C4" s="157"/>
      <c r="D4" s="157"/>
      <c r="E4" s="20"/>
      <c r="F4" s="3"/>
      <c r="G4" s="4"/>
      <c r="H4" s="4"/>
    </row>
    <row r="5" spans="1:12" ht="18" x14ac:dyDescent="0.25">
      <c r="B5" s="97"/>
      <c r="C5" s="1"/>
      <c r="D5" s="2"/>
      <c r="E5" s="20"/>
      <c r="F5" s="3"/>
      <c r="G5" s="4"/>
      <c r="H5" s="4"/>
    </row>
    <row r="6" spans="1:12" s="6" customFormat="1" ht="63.75" x14ac:dyDescent="0.25">
      <c r="A6" s="21" t="s">
        <v>0</v>
      </c>
      <c r="B6" s="21" t="s">
        <v>1</v>
      </c>
      <c r="C6" s="21" t="s">
        <v>155</v>
      </c>
      <c r="D6" s="22" t="s">
        <v>2</v>
      </c>
      <c r="E6" s="22" t="s">
        <v>3</v>
      </c>
      <c r="F6" s="23" t="s">
        <v>4</v>
      </c>
      <c r="G6" s="22" t="s">
        <v>5</v>
      </c>
      <c r="H6" s="25" t="s">
        <v>156</v>
      </c>
      <c r="I6" s="64" t="s">
        <v>245</v>
      </c>
      <c r="J6" s="25" t="s">
        <v>317</v>
      </c>
      <c r="K6" s="25" t="s">
        <v>320</v>
      </c>
    </row>
    <row r="7" spans="1:12" s="6" customFormat="1" x14ac:dyDescent="0.2">
      <c r="A7" s="158" t="s">
        <v>448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</row>
    <row r="8" spans="1:12" s="6" customFormat="1" ht="15.75" x14ac:dyDescent="0.2">
      <c r="A8" s="28" t="s">
        <v>157</v>
      </c>
      <c r="B8" s="33" t="s">
        <v>248</v>
      </c>
      <c r="C8" s="28" t="s">
        <v>159</v>
      </c>
      <c r="D8" s="30">
        <v>2.1</v>
      </c>
      <c r="E8" s="31">
        <v>540</v>
      </c>
      <c r="F8" s="32">
        <v>10.8</v>
      </c>
      <c r="G8" s="18">
        <v>58</v>
      </c>
      <c r="H8" s="66">
        <f>I8/G8</f>
        <v>2.958569775</v>
      </c>
      <c r="I8" s="68">
        <v>171.59704694999999</v>
      </c>
      <c r="J8" s="94">
        <f>I8*0.85</f>
        <v>145.8574899075</v>
      </c>
      <c r="K8" s="94">
        <f>I8*0.8</f>
        <v>137.27763755999999</v>
      </c>
    </row>
    <row r="9" spans="1:12" s="6" customFormat="1" ht="15.75" x14ac:dyDescent="0.2">
      <c r="A9" s="28" t="s">
        <v>346</v>
      </c>
      <c r="B9" s="33" t="s">
        <v>347</v>
      </c>
      <c r="C9" s="28" t="s">
        <v>348</v>
      </c>
      <c r="D9" s="30">
        <v>1.05</v>
      </c>
      <c r="E9" s="31"/>
      <c r="F9" s="32"/>
      <c r="G9" s="18">
        <v>58</v>
      </c>
      <c r="H9" s="66">
        <f>I9/G9</f>
        <v>1.67508075</v>
      </c>
      <c r="I9" s="68">
        <v>97.154683500000004</v>
      </c>
      <c r="J9" s="94">
        <f>I9*0.85</f>
        <v>82.581480975000005</v>
      </c>
      <c r="K9" s="94">
        <f>I9*0.8</f>
        <v>77.723746800000015</v>
      </c>
    </row>
    <row r="10" spans="1:12" s="6" customFormat="1" x14ac:dyDescent="0.25">
      <c r="A10" s="59"/>
      <c r="B10" s="60"/>
      <c r="C10" s="60"/>
      <c r="D10" s="61"/>
      <c r="E10" s="61"/>
      <c r="F10" s="62"/>
      <c r="G10" s="61"/>
      <c r="H10" s="63"/>
      <c r="I10" s="63"/>
    </row>
    <row r="11" spans="1:12" ht="63.75" x14ac:dyDescent="0.2">
      <c r="A11" s="21" t="s">
        <v>0</v>
      </c>
      <c r="B11" s="21" t="s">
        <v>1</v>
      </c>
      <c r="C11" s="21" t="s">
        <v>155</v>
      </c>
      <c r="D11" s="22" t="s">
        <v>2</v>
      </c>
      <c r="E11" s="22" t="s">
        <v>3</v>
      </c>
      <c r="F11" s="23" t="s">
        <v>4</v>
      </c>
      <c r="G11" s="22" t="s">
        <v>5</v>
      </c>
      <c r="H11" s="25" t="s">
        <v>156</v>
      </c>
      <c r="I11" s="25" t="s">
        <v>245</v>
      </c>
      <c r="J11" s="25" t="s">
        <v>318</v>
      </c>
      <c r="K11" s="25" t="s">
        <v>319</v>
      </c>
      <c r="L11" s="25" t="s">
        <v>320</v>
      </c>
    </row>
    <row r="12" spans="1:12" ht="18" x14ac:dyDescent="0.25">
      <c r="A12" s="167" t="s">
        <v>324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</row>
    <row r="13" spans="1:12" ht="15.75" x14ac:dyDescent="0.2">
      <c r="A13" s="28" t="s">
        <v>157</v>
      </c>
      <c r="B13" s="29" t="s">
        <v>158</v>
      </c>
      <c r="C13" s="28" t="s">
        <v>159</v>
      </c>
      <c r="D13" s="30">
        <v>2.1</v>
      </c>
      <c r="E13" s="31">
        <v>540</v>
      </c>
      <c r="F13" s="32">
        <v>10.8</v>
      </c>
      <c r="G13" s="18">
        <v>58</v>
      </c>
      <c r="H13" s="66">
        <f>I13/G13</f>
        <v>3.1214893724923298</v>
      </c>
      <c r="I13" s="67">
        <v>181.04638360455513</v>
      </c>
      <c r="J13" s="94">
        <f>I13*0.85</f>
        <v>153.88942606387187</v>
      </c>
      <c r="K13" s="94">
        <f>I13*0.83</f>
        <v>150.26849839178075</v>
      </c>
      <c r="L13" s="94">
        <f>I13*0.8</f>
        <v>144.83710688364411</v>
      </c>
    </row>
    <row r="14" spans="1:12" ht="15.75" x14ac:dyDescent="0.2">
      <c r="A14" s="28" t="s">
        <v>346</v>
      </c>
      <c r="B14" s="29" t="s">
        <v>349</v>
      </c>
      <c r="C14" s="28" t="s">
        <v>348</v>
      </c>
      <c r="D14" s="30">
        <v>1.05</v>
      </c>
      <c r="E14" s="31"/>
      <c r="F14" s="32"/>
      <c r="G14" s="18">
        <v>58</v>
      </c>
      <c r="H14" s="66">
        <f t="shared" ref="H14:H44" si="0">I14/G14</f>
        <v>1.6955745730603453</v>
      </c>
      <c r="I14" s="67">
        <v>98.343325237500025</v>
      </c>
      <c r="J14" s="94">
        <f t="shared" ref="J14:J28" si="1">I14*0.85</f>
        <v>83.591826451875022</v>
      </c>
      <c r="K14" s="94">
        <f t="shared" ref="K14:K28" si="2">I14*0.83</f>
        <v>81.624959947125021</v>
      </c>
      <c r="L14" s="94">
        <f t="shared" ref="L14:L28" si="3">I14*0.8</f>
        <v>78.674660190000026</v>
      </c>
    </row>
    <row r="15" spans="1:12" ht="15.75" x14ac:dyDescent="0.2">
      <c r="A15" s="28" t="s">
        <v>157</v>
      </c>
      <c r="B15" s="29" t="s">
        <v>160</v>
      </c>
      <c r="C15" s="28" t="s">
        <v>159</v>
      </c>
      <c r="D15" s="30">
        <v>2.1</v>
      </c>
      <c r="E15" s="31">
        <v>540</v>
      </c>
      <c r="F15" s="32">
        <v>10.8</v>
      </c>
      <c r="G15" s="18">
        <v>58</v>
      </c>
      <c r="H15" s="66">
        <f t="shared" si="0"/>
        <v>2.9987815358384178</v>
      </c>
      <c r="I15" s="67">
        <v>173.92932907862823</v>
      </c>
      <c r="J15" s="94">
        <f t="shared" si="1"/>
        <v>147.83992971683398</v>
      </c>
      <c r="K15" s="94">
        <f t="shared" si="2"/>
        <v>144.36134313526142</v>
      </c>
      <c r="L15" s="94">
        <f t="shared" si="3"/>
        <v>139.1434632629026</v>
      </c>
    </row>
    <row r="16" spans="1:12" ht="15.75" x14ac:dyDescent="0.2">
      <c r="A16" s="28" t="s">
        <v>346</v>
      </c>
      <c r="B16" s="29" t="s">
        <v>350</v>
      </c>
      <c r="C16" s="28" t="s">
        <v>348</v>
      </c>
      <c r="D16" s="30">
        <v>1.05</v>
      </c>
      <c r="E16" s="31"/>
      <c r="F16" s="32"/>
      <c r="G16" s="18">
        <v>58</v>
      </c>
      <c r="H16" s="66">
        <f t="shared" si="0"/>
        <v>1.6955745730603453</v>
      </c>
      <c r="I16" s="67">
        <v>98.343325237500025</v>
      </c>
      <c r="J16" s="94">
        <f t="shared" si="1"/>
        <v>83.591826451875022</v>
      </c>
      <c r="K16" s="94">
        <f t="shared" si="2"/>
        <v>81.624959947125021</v>
      </c>
      <c r="L16" s="94">
        <f t="shared" si="3"/>
        <v>78.674660190000026</v>
      </c>
    </row>
    <row r="17" spans="1:12" ht="15.75" x14ac:dyDescent="0.2">
      <c r="A17" s="28" t="s">
        <v>157</v>
      </c>
      <c r="B17" s="29" t="s">
        <v>161</v>
      </c>
      <c r="C17" s="28" t="s">
        <v>159</v>
      </c>
      <c r="D17" s="30">
        <v>2.1</v>
      </c>
      <c r="E17" s="31">
        <v>540</v>
      </c>
      <c r="F17" s="32">
        <v>10.8</v>
      </c>
      <c r="G17" s="18">
        <v>58</v>
      </c>
      <c r="H17" s="66">
        <f t="shared" si="0"/>
        <v>3.2451868761979066</v>
      </c>
      <c r="I17" s="67">
        <v>188.22083881947859</v>
      </c>
      <c r="J17" s="94">
        <f t="shared" si="1"/>
        <v>159.98771299655681</v>
      </c>
      <c r="K17" s="94">
        <f t="shared" si="2"/>
        <v>156.22329622016721</v>
      </c>
      <c r="L17" s="94">
        <f t="shared" si="3"/>
        <v>150.57667105558286</v>
      </c>
    </row>
    <row r="18" spans="1:12" ht="15.75" x14ac:dyDescent="0.2">
      <c r="A18" s="28" t="s">
        <v>346</v>
      </c>
      <c r="B18" s="29" t="s">
        <v>351</v>
      </c>
      <c r="C18" s="28" t="s">
        <v>348</v>
      </c>
      <c r="D18" s="30">
        <v>1.05</v>
      </c>
      <c r="E18" s="31"/>
      <c r="F18" s="32"/>
      <c r="G18" s="18">
        <v>58</v>
      </c>
      <c r="H18" s="66">
        <f t="shared" si="0"/>
        <v>1.8186809586206898</v>
      </c>
      <c r="I18" s="67">
        <v>105.48349560000001</v>
      </c>
      <c r="J18" s="94">
        <f t="shared" si="1"/>
        <v>89.660971260000011</v>
      </c>
      <c r="K18" s="94">
        <f t="shared" si="2"/>
        <v>87.55130134800001</v>
      </c>
      <c r="L18" s="94">
        <f t="shared" si="3"/>
        <v>84.386796480000015</v>
      </c>
    </row>
    <row r="19" spans="1:12" ht="15.75" x14ac:dyDescent="0.2">
      <c r="A19" s="28" t="s">
        <v>157</v>
      </c>
      <c r="B19" s="29" t="s">
        <v>162</v>
      </c>
      <c r="C19" s="28" t="s">
        <v>159</v>
      </c>
      <c r="D19" s="30">
        <v>2.1</v>
      </c>
      <c r="E19" s="31">
        <v>540</v>
      </c>
      <c r="F19" s="32">
        <v>10.8</v>
      </c>
      <c r="G19" s="18">
        <v>58</v>
      </c>
      <c r="H19" s="66">
        <f t="shared" si="0"/>
        <v>3.4480110559602752</v>
      </c>
      <c r="I19" s="67">
        <v>199.98464124569597</v>
      </c>
      <c r="J19" s="94">
        <f t="shared" si="1"/>
        <v>169.98694505884157</v>
      </c>
      <c r="K19" s="94">
        <f t="shared" si="2"/>
        <v>165.98725223392765</v>
      </c>
      <c r="L19" s="94">
        <f t="shared" si="3"/>
        <v>159.98771299655678</v>
      </c>
    </row>
    <row r="20" spans="1:12" ht="15.75" x14ac:dyDescent="0.2">
      <c r="A20" s="28" t="s">
        <v>346</v>
      </c>
      <c r="B20" s="29" t="s">
        <v>352</v>
      </c>
      <c r="C20" s="28" t="s">
        <v>348</v>
      </c>
      <c r="D20" s="30">
        <v>1.05</v>
      </c>
      <c r="E20" s="31"/>
      <c r="F20" s="32"/>
      <c r="G20" s="18">
        <v>58</v>
      </c>
      <c r="H20" s="66">
        <f t="shared" si="0"/>
        <v>1.9202989538793105</v>
      </c>
      <c r="I20" s="67">
        <v>111.37733932500001</v>
      </c>
      <c r="J20" s="94">
        <f t="shared" si="1"/>
        <v>94.670738426250011</v>
      </c>
      <c r="K20" s="94">
        <f t="shared" si="2"/>
        <v>92.443191639749998</v>
      </c>
      <c r="L20" s="94">
        <f t="shared" si="3"/>
        <v>89.101871460000012</v>
      </c>
    </row>
    <row r="21" spans="1:12" ht="15.75" x14ac:dyDescent="0.2">
      <c r="A21" s="28" t="s">
        <v>157</v>
      </c>
      <c r="B21" s="29" t="s">
        <v>163</v>
      </c>
      <c r="C21" s="28" t="s">
        <v>159</v>
      </c>
      <c r="D21" s="30">
        <v>2.1</v>
      </c>
      <c r="E21" s="31">
        <v>540</v>
      </c>
      <c r="F21" s="32">
        <v>10.8</v>
      </c>
      <c r="G21" s="18">
        <v>58</v>
      </c>
      <c r="H21" s="66">
        <f t="shared" si="0"/>
        <v>3.1122941083635758</v>
      </c>
      <c r="I21" s="67">
        <v>180.5130582850874</v>
      </c>
      <c r="J21" s="94">
        <f t="shared" si="1"/>
        <v>153.43609954232429</v>
      </c>
      <c r="K21" s="94">
        <f t="shared" si="2"/>
        <v>149.82583837662253</v>
      </c>
      <c r="L21" s="94">
        <f t="shared" si="3"/>
        <v>144.41044662806993</v>
      </c>
    </row>
    <row r="22" spans="1:12" ht="15.75" x14ac:dyDescent="0.2">
      <c r="A22" s="28" t="s">
        <v>346</v>
      </c>
      <c r="B22" s="29" t="s">
        <v>353</v>
      </c>
      <c r="C22" s="28" t="s">
        <v>348</v>
      </c>
      <c r="D22" s="30">
        <v>1.05</v>
      </c>
      <c r="E22" s="31"/>
      <c r="F22" s="32"/>
      <c r="G22" s="18">
        <v>58</v>
      </c>
      <c r="H22" s="66">
        <f t="shared" si="0"/>
        <v>1.7524083530172416</v>
      </c>
      <c r="I22" s="67">
        <v>101.63968447500001</v>
      </c>
      <c r="J22" s="94">
        <f t="shared" si="1"/>
        <v>86.393731803750001</v>
      </c>
      <c r="K22" s="94">
        <f t="shared" si="2"/>
        <v>84.360938114250004</v>
      </c>
      <c r="L22" s="94">
        <f t="shared" si="3"/>
        <v>81.311747580000016</v>
      </c>
    </row>
    <row r="23" spans="1:12" ht="15.75" x14ac:dyDescent="0.2">
      <c r="A23" s="28" t="s">
        <v>157</v>
      </c>
      <c r="B23" s="29" t="s">
        <v>164</v>
      </c>
      <c r="C23" s="28" t="s">
        <v>159</v>
      </c>
      <c r="D23" s="30">
        <v>2.1</v>
      </c>
      <c r="E23" s="31">
        <v>540</v>
      </c>
      <c r="F23" s="32">
        <v>10.8</v>
      </c>
      <c r="G23" s="18">
        <v>58</v>
      </c>
      <c r="H23" s="66">
        <f t="shared" si="0"/>
        <v>3.3479954051682923</v>
      </c>
      <c r="I23" s="67">
        <v>194.18373349976096</v>
      </c>
      <c r="J23" s="94">
        <f t="shared" si="1"/>
        <v>165.05617347479682</v>
      </c>
      <c r="K23" s="94">
        <f t="shared" si="2"/>
        <v>161.17249880480159</v>
      </c>
      <c r="L23" s="94">
        <f t="shared" si="3"/>
        <v>155.34698679980878</v>
      </c>
    </row>
    <row r="24" spans="1:12" ht="15.75" x14ac:dyDescent="0.2">
      <c r="A24" s="28" t="s">
        <v>346</v>
      </c>
      <c r="B24" s="29" t="s">
        <v>354</v>
      </c>
      <c r="C24" s="28" t="s">
        <v>348</v>
      </c>
      <c r="D24" s="30">
        <v>1.05</v>
      </c>
      <c r="E24" s="31"/>
      <c r="F24" s="32"/>
      <c r="G24" s="18">
        <v>58</v>
      </c>
      <c r="H24" s="66">
        <f t="shared" si="0"/>
        <v>1.8701727649137934</v>
      </c>
      <c r="I24" s="67">
        <v>108.47002036500001</v>
      </c>
      <c r="J24" s="94">
        <f t="shared" si="1"/>
        <v>92.199517310250002</v>
      </c>
      <c r="K24" s="94">
        <f t="shared" si="2"/>
        <v>90.030116902949999</v>
      </c>
      <c r="L24" s="94">
        <f t="shared" si="3"/>
        <v>86.776016292000008</v>
      </c>
    </row>
    <row r="25" spans="1:12" ht="15.75" x14ac:dyDescent="0.2">
      <c r="A25" s="28" t="s">
        <v>157</v>
      </c>
      <c r="B25" s="29" t="s">
        <v>165</v>
      </c>
      <c r="C25" s="28" t="s">
        <v>159</v>
      </c>
      <c r="D25" s="30">
        <v>2.1</v>
      </c>
      <c r="E25" s="31">
        <v>540</v>
      </c>
      <c r="F25" s="32">
        <v>10.8</v>
      </c>
      <c r="G25" s="18">
        <v>58</v>
      </c>
      <c r="H25" s="66">
        <f t="shared" si="0"/>
        <v>3.0818395157348752</v>
      </c>
      <c r="I25" s="67">
        <v>178.74669191262277</v>
      </c>
      <c r="J25" s="94">
        <f t="shared" si="1"/>
        <v>151.93468812572934</v>
      </c>
      <c r="K25" s="94">
        <f t="shared" si="2"/>
        <v>148.35975428747687</v>
      </c>
      <c r="L25" s="94">
        <f t="shared" si="3"/>
        <v>142.99735353009822</v>
      </c>
    </row>
    <row r="26" spans="1:12" ht="15.75" x14ac:dyDescent="0.2">
      <c r="A26" s="28" t="s">
        <v>346</v>
      </c>
      <c r="B26" s="29" t="s">
        <v>355</v>
      </c>
      <c r="C26" s="28" t="s">
        <v>348</v>
      </c>
      <c r="D26" s="30">
        <v>1.05</v>
      </c>
      <c r="E26" s="31"/>
      <c r="F26" s="32"/>
      <c r="G26" s="18">
        <v>58</v>
      </c>
      <c r="H26" s="66">
        <f t="shared" si="0"/>
        <v>1.7370853232974139</v>
      </c>
      <c r="I26" s="67">
        <v>100.75094875125001</v>
      </c>
      <c r="J26" s="94">
        <f t="shared" si="1"/>
        <v>85.638306438562509</v>
      </c>
      <c r="K26" s="94">
        <f t="shared" si="2"/>
        <v>83.623287463537508</v>
      </c>
      <c r="L26" s="94">
        <f t="shared" si="3"/>
        <v>80.600759001000014</v>
      </c>
    </row>
    <row r="27" spans="1:12" ht="15.75" x14ac:dyDescent="0.2">
      <c r="A27" s="28" t="s">
        <v>166</v>
      </c>
      <c r="B27" s="33" t="s">
        <v>167</v>
      </c>
      <c r="C27" s="28" t="s">
        <v>168</v>
      </c>
      <c r="D27" s="30">
        <v>2.1</v>
      </c>
      <c r="E27" s="31">
        <v>540</v>
      </c>
      <c r="F27" s="32">
        <v>10.8</v>
      </c>
      <c r="G27" s="18">
        <v>58</v>
      </c>
      <c r="H27" s="66">
        <f t="shared" si="0"/>
        <v>3.5215519756602633</v>
      </c>
      <c r="I27" s="67">
        <v>204.25001458829527</v>
      </c>
      <c r="J27" s="94">
        <f t="shared" si="1"/>
        <v>173.61251240005097</v>
      </c>
      <c r="K27" s="94">
        <f t="shared" si="2"/>
        <v>169.52751210828507</v>
      </c>
      <c r="L27" s="94">
        <f t="shared" si="3"/>
        <v>163.40001167063622</v>
      </c>
    </row>
    <row r="28" spans="1:12" ht="15.75" x14ac:dyDescent="0.2">
      <c r="A28" s="28" t="s">
        <v>346</v>
      </c>
      <c r="B28" s="29" t="s">
        <v>356</v>
      </c>
      <c r="C28" s="28" t="s">
        <v>348</v>
      </c>
      <c r="D28" s="30">
        <v>1.05</v>
      </c>
      <c r="E28" s="31"/>
      <c r="F28" s="32"/>
      <c r="G28" s="18">
        <v>58</v>
      </c>
      <c r="H28" s="66">
        <f t="shared" si="0"/>
        <v>1.9569497130387929</v>
      </c>
      <c r="I28" s="67">
        <v>113.50308335624999</v>
      </c>
      <c r="J28" s="94">
        <f t="shared" si="1"/>
        <v>96.477620852812493</v>
      </c>
      <c r="K28" s="94">
        <f t="shared" si="2"/>
        <v>94.207559185687487</v>
      </c>
      <c r="L28" s="94">
        <f t="shared" si="3"/>
        <v>90.802466684999999</v>
      </c>
    </row>
    <row r="29" spans="1:12" ht="15.75" x14ac:dyDescent="0.2">
      <c r="A29" s="28" t="s">
        <v>157</v>
      </c>
      <c r="B29" s="29" t="s">
        <v>169</v>
      </c>
      <c r="C29" s="28" t="s">
        <v>159</v>
      </c>
      <c r="D29" s="30">
        <v>2.1</v>
      </c>
      <c r="E29" s="31">
        <v>540</v>
      </c>
      <c r="F29" s="32">
        <v>10.8</v>
      </c>
      <c r="G29" s="18">
        <v>58</v>
      </c>
      <c r="H29" s="66">
        <f t="shared" si="0"/>
        <v>3.3038708533482999</v>
      </c>
      <c r="I29" s="67">
        <v>191.62450949420139</v>
      </c>
      <c r="J29" s="94">
        <f t="shared" ref="J29:J44" si="4">I29*0.85</f>
        <v>162.88083307007119</v>
      </c>
      <c r="K29" s="94">
        <f t="shared" ref="K29:K44" si="5">I29*0.83</f>
        <v>159.04834288018714</v>
      </c>
      <c r="L29" s="94">
        <f t="shared" ref="L29:L44" si="6">I29*0.8</f>
        <v>153.29960759536112</v>
      </c>
    </row>
    <row r="30" spans="1:12" ht="15.75" x14ac:dyDescent="0.2">
      <c r="A30" s="28" t="s">
        <v>346</v>
      </c>
      <c r="B30" s="29" t="s">
        <v>357</v>
      </c>
      <c r="C30" s="28" t="s">
        <v>348</v>
      </c>
      <c r="D30" s="30">
        <v>1.05</v>
      </c>
      <c r="E30" s="31"/>
      <c r="F30" s="32"/>
      <c r="G30" s="18">
        <v>58</v>
      </c>
      <c r="H30" s="66">
        <f t="shared" si="0"/>
        <v>1.9183911061422416</v>
      </c>
      <c r="I30" s="67">
        <v>111.26668415625001</v>
      </c>
      <c r="J30" s="94">
        <f t="shared" si="4"/>
        <v>94.576681532812501</v>
      </c>
      <c r="K30" s="94">
        <f t="shared" si="5"/>
        <v>92.3513478496875</v>
      </c>
      <c r="L30" s="94">
        <f t="shared" si="6"/>
        <v>89.013347325000012</v>
      </c>
    </row>
    <row r="31" spans="1:12" ht="15.75" x14ac:dyDescent="0.2">
      <c r="A31" s="28" t="s">
        <v>157</v>
      </c>
      <c r="B31" s="29" t="s">
        <v>170</v>
      </c>
      <c r="C31" s="28" t="s">
        <v>159</v>
      </c>
      <c r="D31" s="30">
        <v>2.1</v>
      </c>
      <c r="E31" s="31">
        <v>540</v>
      </c>
      <c r="F31" s="32">
        <v>10.8</v>
      </c>
      <c r="G31" s="18">
        <v>58</v>
      </c>
      <c r="H31" s="66">
        <f t="shared" si="0"/>
        <v>3.4803690606282709</v>
      </c>
      <c r="I31" s="67">
        <v>201.8614055164397</v>
      </c>
      <c r="J31" s="94">
        <f t="shared" si="4"/>
        <v>171.58219468897374</v>
      </c>
      <c r="K31" s="94">
        <f t="shared" si="5"/>
        <v>167.54496657864493</v>
      </c>
      <c r="L31" s="94">
        <f t="shared" si="6"/>
        <v>161.48912441315179</v>
      </c>
    </row>
    <row r="32" spans="1:12" ht="15.75" x14ac:dyDescent="0.2">
      <c r="A32" s="28" t="s">
        <v>346</v>
      </c>
      <c r="B32" s="29" t="s">
        <v>358</v>
      </c>
      <c r="C32" s="28" t="s">
        <v>348</v>
      </c>
      <c r="D32" s="30">
        <v>1.05</v>
      </c>
      <c r="E32" s="31"/>
      <c r="F32" s="32"/>
      <c r="G32" s="18">
        <v>58</v>
      </c>
      <c r="H32" s="66">
        <f t="shared" si="0"/>
        <v>1.9363650400862071</v>
      </c>
      <c r="I32" s="67">
        <v>112.30917232500002</v>
      </c>
      <c r="J32" s="94">
        <f t="shared" si="4"/>
        <v>95.46279647625002</v>
      </c>
      <c r="K32" s="94">
        <f t="shared" si="5"/>
        <v>93.216613029750008</v>
      </c>
      <c r="L32" s="94">
        <f t="shared" si="6"/>
        <v>89.847337860000025</v>
      </c>
    </row>
    <row r="33" spans="1:12" ht="15.75" x14ac:dyDescent="0.2">
      <c r="A33" s="28" t="s">
        <v>157</v>
      </c>
      <c r="B33" s="33" t="s">
        <v>171</v>
      </c>
      <c r="C33" s="28" t="s">
        <v>159</v>
      </c>
      <c r="D33" s="30">
        <v>2.1</v>
      </c>
      <c r="E33" s="31">
        <v>540</v>
      </c>
      <c r="F33" s="32">
        <v>10.8</v>
      </c>
      <c r="G33" s="18">
        <v>58</v>
      </c>
      <c r="H33" s="66">
        <f t="shared" si="0"/>
        <v>3.1862053818283198</v>
      </c>
      <c r="I33" s="67">
        <v>184.79991214604254</v>
      </c>
      <c r="J33" s="94">
        <f t="shared" si="4"/>
        <v>157.07992532413616</v>
      </c>
      <c r="K33" s="94">
        <f t="shared" si="5"/>
        <v>153.38392708121529</v>
      </c>
      <c r="L33" s="94">
        <f t="shared" si="6"/>
        <v>147.83992971683404</v>
      </c>
    </row>
    <row r="34" spans="1:12" ht="15.75" x14ac:dyDescent="0.2">
      <c r="A34" s="28" t="s">
        <v>346</v>
      </c>
      <c r="B34" s="33" t="s">
        <v>359</v>
      </c>
      <c r="C34" s="28" t="s">
        <v>348</v>
      </c>
      <c r="D34" s="30">
        <v>1.05</v>
      </c>
      <c r="E34" s="31"/>
      <c r="F34" s="32"/>
      <c r="G34" s="18">
        <v>58</v>
      </c>
      <c r="H34" s="66">
        <f t="shared" si="0"/>
        <v>1.7892800208620694</v>
      </c>
      <c r="I34" s="67">
        <v>103.77824121000002</v>
      </c>
      <c r="J34" s="94">
        <f t="shared" si="4"/>
        <v>88.211505028500014</v>
      </c>
      <c r="K34" s="94">
        <f t="shared" si="5"/>
        <v>86.135940204300013</v>
      </c>
      <c r="L34" s="94">
        <f t="shared" si="6"/>
        <v>83.022592968000026</v>
      </c>
    </row>
    <row r="35" spans="1:12" ht="15.75" x14ac:dyDescent="0.2">
      <c r="A35" s="28" t="s">
        <v>157</v>
      </c>
      <c r="B35" s="33" t="s">
        <v>172</v>
      </c>
      <c r="C35" s="28" t="s">
        <v>159</v>
      </c>
      <c r="D35" s="30">
        <v>2.1</v>
      </c>
      <c r="E35" s="31">
        <v>540</v>
      </c>
      <c r="F35" s="32">
        <v>10.8</v>
      </c>
      <c r="G35" s="18">
        <v>58</v>
      </c>
      <c r="H35" s="66">
        <f t="shared" si="0"/>
        <v>3.1953520882600328</v>
      </c>
      <c r="I35" s="67">
        <v>185.3304211190819</v>
      </c>
      <c r="J35" s="94">
        <f t="shared" si="4"/>
        <v>157.53085795121962</v>
      </c>
      <c r="K35" s="94">
        <f t="shared" si="5"/>
        <v>153.82424952883798</v>
      </c>
      <c r="L35" s="94">
        <f t="shared" si="6"/>
        <v>148.26433689526553</v>
      </c>
    </row>
    <row r="36" spans="1:12" ht="15.75" x14ac:dyDescent="0.2">
      <c r="A36" s="28" t="s">
        <v>346</v>
      </c>
      <c r="B36" s="33" t="s">
        <v>360</v>
      </c>
      <c r="C36" s="28" t="s">
        <v>348</v>
      </c>
      <c r="D36" s="30">
        <v>1.05</v>
      </c>
      <c r="E36" s="31"/>
      <c r="F36" s="32"/>
      <c r="G36" s="18">
        <v>58</v>
      </c>
      <c r="H36" s="66">
        <f t="shared" si="0"/>
        <v>1.597671860237069</v>
      </c>
      <c r="I36" s="67">
        <v>92.664967893750003</v>
      </c>
      <c r="J36" s="94">
        <f t="shared" si="4"/>
        <v>78.765222709687507</v>
      </c>
      <c r="K36" s="94">
        <f t="shared" si="5"/>
        <v>76.911923351812504</v>
      </c>
      <c r="L36" s="94">
        <f t="shared" si="6"/>
        <v>74.131974315000008</v>
      </c>
    </row>
    <row r="37" spans="1:12" ht="15.75" x14ac:dyDescent="0.2">
      <c r="A37" s="28" t="s">
        <v>166</v>
      </c>
      <c r="B37" s="33" t="s">
        <v>173</v>
      </c>
      <c r="C37" s="28" t="s">
        <v>168</v>
      </c>
      <c r="D37" s="30">
        <v>2.1</v>
      </c>
      <c r="E37" s="31">
        <v>540</v>
      </c>
      <c r="F37" s="32">
        <v>10.8</v>
      </c>
      <c r="G37" s="18">
        <v>58</v>
      </c>
      <c r="H37" s="66">
        <f t="shared" si="0"/>
        <v>3.374470136260288</v>
      </c>
      <c r="I37" s="67">
        <v>195.71926790309669</v>
      </c>
      <c r="J37" s="94">
        <f t="shared" si="4"/>
        <v>166.36137771763219</v>
      </c>
      <c r="K37" s="94">
        <f t="shared" si="5"/>
        <v>162.44699235957026</v>
      </c>
      <c r="L37" s="94">
        <f t="shared" si="6"/>
        <v>156.57541432247737</v>
      </c>
    </row>
    <row r="38" spans="1:12" ht="15.75" x14ac:dyDescent="0.2">
      <c r="A38" s="28" t="s">
        <v>346</v>
      </c>
      <c r="B38" s="33" t="s">
        <v>361</v>
      </c>
      <c r="C38" s="28" t="s">
        <v>348</v>
      </c>
      <c r="D38" s="30">
        <v>1.05</v>
      </c>
      <c r="E38" s="31"/>
      <c r="F38" s="32"/>
      <c r="G38" s="18">
        <v>58</v>
      </c>
      <c r="H38" s="66">
        <f t="shared" si="0"/>
        <v>1.8834072034267246</v>
      </c>
      <c r="I38" s="67">
        <v>109.23761779875002</v>
      </c>
      <c r="J38" s="94">
        <f t="shared" si="4"/>
        <v>92.851975128937511</v>
      </c>
      <c r="K38" s="94">
        <f t="shared" si="5"/>
        <v>90.667222772962518</v>
      </c>
      <c r="L38" s="94">
        <f t="shared" si="6"/>
        <v>87.390094239000021</v>
      </c>
    </row>
    <row r="39" spans="1:12" ht="15.75" x14ac:dyDescent="0.2">
      <c r="A39" s="28" t="s">
        <v>157</v>
      </c>
      <c r="B39" s="29" t="s">
        <v>174</v>
      </c>
      <c r="C39" s="28" t="s">
        <v>159</v>
      </c>
      <c r="D39" s="30">
        <v>2.1</v>
      </c>
      <c r="E39" s="31">
        <v>540</v>
      </c>
      <c r="F39" s="32">
        <v>10.8</v>
      </c>
      <c r="G39" s="18">
        <v>58</v>
      </c>
      <c r="H39" s="66">
        <f t="shared" si="0"/>
        <v>3.4656608766882737</v>
      </c>
      <c r="I39" s="67">
        <v>201.00833084791986</v>
      </c>
      <c r="J39" s="94">
        <f t="shared" si="4"/>
        <v>170.85708122073189</v>
      </c>
      <c r="K39" s="94">
        <f t="shared" si="5"/>
        <v>166.83691460377349</v>
      </c>
      <c r="L39" s="94">
        <f t="shared" si="6"/>
        <v>160.80666467833589</v>
      </c>
    </row>
    <row r="40" spans="1:12" ht="15.75" x14ac:dyDescent="0.2">
      <c r="A40" s="28" t="s">
        <v>346</v>
      </c>
      <c r="B40" s="33" t="s">
        <v>362</v>
      </c>
      <c r="C40" s="28" t="s">
        <v>348</v>
      </c>
      <c r="D40" s="30">
        <v>1.05</v>
      </c>
      <c r="E40" s="31"/>
      <c r="F40" s="32"/>
      <c r="G40" s="18">
        <v>58</v>
      </c>
      <c r="H40" s="66">
        <f t="shared" si="0"/>
        <v>1.9290148056465521</v>
      </c>
      <c r="I40" s="67">
        <v>111.88285872750002</v>
      </c>
      <c r="J40" s="94">
        <f t="shared" si="4"/>
        <v>95.100429918375013</v>
      </c>
      <c r="K40" s="94">
        <f t="shared" si="5"/>
        <v>92.862772743825019</v>
      </c>
      <c r="L40" s="94">
        <f t="shared" si="6"/>
        <v>89.50628698200002</v>
      </c>
    </row>
    <row r="41" spans="1:12" ht="15.75" x14ac:dyDescent="0.2">
      <c r="A41" s="28" t="s">
        <v>157</v>
      </c>
      <c r="B41" s="29" t="s">
        <v>175</v>
      </c>
      <c r="C41" s="28" t="s">
        <v>159</v>
      </c>
      <c r="D41" s="30">
        <v>2.1</v>
      </c>
      <c r="E41" s="31">
        <v>540</v>
      </c>
      <c r="F41" s="32">
        <v>10.8</v>
      </c>
      <c r="G41" s="18">
        <v>58</v>
      </c>
      <c r="H41" s="66">
        <f t="shared" si="0"/>
        <v>3.6627505414842423</v>
      </c>
      <c r="I41" s="67">
        <v>212.43953140608605</v>
      </c>
      <c r="J41" s="94">
        <f t="shared" si="4"/>
        <v>180.57360169517312</v>
      </c>
      <c r="K41" s="94">
        <f t="shared" si="5"/>
        <v>176.3248110670514</v>
      </c>
      <c r="L41" s="94">
        <f t="shared" si="6"/>
        <v>169.95162512486885</v>
      </c>
    </row>
    <row r="42" spans="1:12" ht="15.75" x14ac:dyDescent="0.2">
      <c r="A42" s="28" t="s">
        <v>346</v>
      </c>
      <c r="B42" s="33" t="s">
        <v>363</v>
      </c>
      <c r="C42" s="28" t="s">
        <v>348</v>
      </c>
      <c r="D42" s="30">
        <v>1.05</v>
      </c>
      <c r="E42" s="31"/>
      <c r="F42" s="32"/>
      <c r="G42" s="18">
        <v>58</v>
      </c>
      <c r="H42" s="66">
        <f t="shared" si="0"/>
        <v>2.0275400793103446</v>
      </c>
      <c r="I42" s="67">
        <v>117.59732459999999</v>
      </c>
      <c r="J42" s="94">
        <f t="shared" si="4"/>
        <v>99.957725909999994</v>
      </c>
      <c r="K42" s="94">
        <f t="shared" si="5"/>
        <v>97.605779417999983</v>
      </c>
      <c r="L42" s="94">
        <f t="shared" si="6"/>
        <v>94.077859680000003</v>
      </c>
    </row>
    <row r="43" spans="1:12" ht="15.75" x14ac:dyDescent="0.2">
      <c r="A43" s="28" t="s">
        <v>157</v>
      </c>
      <c r="B43" s="29" t="s">
        <v>176</v>
      </c>
      <c r="C43" s="28" t="s">
        <v>159</v>
      </c>
      <c r="D43" s="30">
        <v>2.1</v>
      </c>
      <c r="E43" s="31">
        <v>540</v>
      </c>
      <c r="F43" s="32">
        <v>10.8</v>
      </c>
      <c r="G43" s="18">
        <v>58</v>
      </c>
      <c r="H43" s="66">
        <f t="shared" si="0"/>
        <v>3.3628804657874998</v>
      </c>
      <c r="I43" s="67">
        <v>195.047067015675</v>
      </c>
      <c r="J43" s="94">
        <f t="shared" si="4"/>
        <v>165.79000696332375</v>
      </c>
      <c r="K43" s="94">
        <f t="shared" si="5"/>
        <v>161.88906562301025</v>
      </c>
      <c r="L43" s="94">
        <f t="shared" si="6"/>
        <v>156.03765361254</v>
      </c>
    </row>
    <row r="44" spans="1:12" ht="15.75" x14ac:dyDescent="0.2">
      <c r="A44" s="28" t="s">
        <v>346</v>
      </c>
      <c r="B44" s="33" t="s">
        <v>364</v>
      </c>
      <c r="C44" s="28" t="s">
        <v>348</v>
      </c>
      <c r="D44" s="30">
        <v>1.05</v>
      </c>
      <c r="E44" s="31"/>
      <c r="F44" s="32"/>
      <c r="G44" s="18">
        <v>58</v>
      </c>
      <c r="H44" s="66">
        <f t="shared" si="0"/>
        <v>1.8776033297844832</v>
      </c>
      <c r="I44" s="67">
        <v>108.90099312750003</v>
      </c>
      <c r="J44" s="94">
        <f t="shared" si="4"/>
        <v>92.565844158375029</v>
      </c>
      <c r="K44" s="94">
        <f t="shared" si="5"/>
        <v>90.387824295825027</v>
      </c>
      <c r="L44" s="94">
        <f t="shared" si="6"/>
        <v>87.120794502000024</v>
      </c>
    </row>
    <row r="45" spans="1:12" ht="15.75" x14ac:dyDescent="0.2">
      <c r="A45" s="24"/>
      <c r="C45" s="3"/>
      <c r="D45" s="4"/>
      <c r="E45" s="5"/>
      <c r="F45" s="3"/>
      <c r="G45" s="2"/>
      <c r="H45" s="34"/>
      <c r="I45" s="124"/>
    </row>
    <row r="46" spans="1:12" ht="15.75" x14ac:dyDescent="0.2">
      <c r="A46" s="24" t="s">
        <v>8</v>
      </c>
      <c r="C46" s="3"/>
      <c r="D46" s="4"/>
      <c r="E46" s="5"/>
      <c r="F46" s="3"/>
      <c r="G46" s="2"/>
      <c r="H46" s="34"/>
      <c r="I46" s="124"/>
    </row>
    <row r="47" spans="1:12" ht="15.75" x14ac:dyDescent="0.2">
      <c r="A47" s="24" t="s">
        <v>9</v>
      </c>
      <c r="C47" s="3"/>
      <c r="D47" s="4"/>
      <c r="E47" s="5"/>
      <c r="F47" s="3"/>
      <c r="G47" s="2"/>
      <c r="H47" s="2"/>
    </row>
    <row r="48" spans="1:12" x14ac:dyDescent="0.2">
      <c r="H48" s="2"/>
    </row>
    <row r="49" spans="8:8" x14ac:dyDescent="0.2">
      <c r="H49" s="2"/>
    </row>
    <row r="50" spans="8:8" x14ac:dyDescent="0.2">
      <c r="H50" s="2"/>
    </row>
  </sheetData>
  <mergeCells count="3">
    <mergeCell ref="A3:D4"/>
    <mergeCell ref="A7:K7"/>
    <mergeCell ref="A12:L12"/>
  </mergeCells>
  <pageMargins left="0.7" right="0.7" top="0.75" bottom="0.75" header="0.3" footer="0.3"/>
  <pageSetup paperSize="9" scale="4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E1DA3-9BFB-4035-A501-AFA237D45630}">
  <dimension ref="A3:L70"/>
  <sheetViews>
    <sheetView view="pageBreakPreview" zoomScaleNormal="100" zoomScaleSheetLayoutView="100" workbookViewId="0">
      <selection activeCell="A3" sqref="A3:D4"/>
    </sheetView>
  </sheetViews>
  <sheetFormatPr defaultColWidth="9" defaultRowHeight="15.75" x14ac:dyDescent="0.25"/>
  <cols>
    <col min="1" max="1" width="13" style="24" customWidth="1"/>
    <col min="2" max="2" width="16.5" style="24" customWidth="1"/>
    <col min="3" max="3" width="20" style="24" customWidth="1"/>
    <col min="4" max="4" width="8.625" style="24" customWidth="1"/>
    <col min="5" max="5" width="5.125" style="24" customWidth="1"/>
    <col min="6" max="6" width="6" style="24" customWidth="1"/>
    <col min="7" max="8" width="5.125" style="24" customWidth="1"/>
    <col min="9" max="9" width="11.75" style="119" customWidth="1"/>
    <col min="10" max="16384" width="9" style="24"/>
  </cols>
  <sheetData>
    <row r="3" spans="1:12" ht="13.15" customHeight="1" x14ac:dyDescent="0.25">
      <c r="A3" s="157" t="s">
        <v>453</v>
      </c>
      <c r="B3" s="157"/>
      <c r="C3" s="157"/>
      <c r="D3" s="157"/>
    </row>
    <row r="4" spans="1:12" x14ac:dyDescent="0.25">
      <c r="A4" s="157"/>
      <c r="B4" s="157"/>
      <c r="C4" s="157"/>
      <c r="D4" s="157"/>
    </row>
    <row r="5" spans="1:12" ht="20.25" x14ac:dyDescent="0.25">
      <c r="A5" s="181" t="s">
        <v>324</v>
      </c>
      <c r="B5" s="181"/>
      <c r="C5" s="181"/>
      <c r="D5" s="181"/>
    </row>
    <row r="6" spans="1:12" ht="63.75" x14ac:dyDescent="0.25">
      <c r="A6" s="35" t="s">
        <v>177</v>
      </c>
      <c r="B6" s="35" t="s">
        <v>178</v>
      </c>
      <c r="C6" s="35" t="s">
        <v>179</v>
      </c>
      <c r="D6" s="35" t="s">
        <v>180</v>
      </c>
      <c r="E6" s="35" t="s">
        <v>181</v>
      </c>
      <c r="F6" s="35" t="s">
        <v>182</v>
      </c>
      <c r="G6" s="35" t="s">
        <v>183</v>
      </c>
      <c r="H6" s="35" t="s">
        <v>184</v>
      </c>
      <c r="I6" s="120" t="s">
        <v>235</v>
      </c>
      <c r="J6" s="36" t="s">
        <v>314</v>
      </c>
      <c r="K6" s="36" t="s">
        <v>315</v>
      </c>
      <c r="L6" s="36" t="s">
        <v>316</v>
      </c>
    </row>
    <row r="7" spans="1:12" ht="23.65" customHeight="1" x14ac:dyDescent="0.25">
      <c r="A7" s="175" t="s">
        <v>390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</row>
    <row r="8" spans="1:12" ht="27.75" customHeight="1" x14ac:dyDescent="0.25">
      <c r="A8" s="178" t="s">
        <v>185</v>
      </c>
      <c r="B8" s="172"/>
      <c r="C8" s="75" t="s">
        <v>186</v>
      </c>
      <c r="D8" s="75" t="s">
        <v>187</v>
      </c>
      <c r="E8" s="75" t="s">
        <v>188</v>
      </c>
      <c r="F8" s="37">
        <v>19.8</v>
      </c>
      <c r="G8" s="38">
        <v>10</v>
      </c>
      <c r="H8" s="38">
        <v>8</v>
      </c>
      <c r="I8" s="121">
        <v>72.510000000000005</v>
      </c>
      <c r="J8" s="95">
        <f>I8*0.75</f>
        <v>54.382500000000007</v>
      </c>
      <c r="K8" s="95">
        <f>I8*0.73</f>
        <v>52.932300000000005</v>
      </c>
      <c r="L8" s="95">
        <f>I8*0.7</f>
        <v>50.756999999999998</v>
      </c>
    </row>
    <row r="9" spans="1:12" ht="25.5" x14ac:dyDescent="0.25">
      <c r="A9" s="179"/>
      <c r="B9" s="173"/>
      <c r="C9" s="75" t="s">
        <v>189</v>
      </c>
      <c r="D9" s="75" t="s">
        <v>190</v>
      </c>
      <c r="E9" s="75" t="s">
        <v>191</v>
      </c>
      <c r="F9" s="38">
        <v>2</v>
      </c>
      <c r="G9" s="37">
        <v>3.2</v>
      </c>
      <c r="H9" s="38">
        <v>6</v>
      </c>
      <c r="I9" s="121">
        <v>30.32</v>
      </c>
      <c r="J9" s="95">
        <f t="shared" ref="J9:J65" si="0">I9*0.75</f>
        <v>22.740000000000002</v>
      </c>
      <c r="K9" s="95">
        <f t="shared" ref="K9:K65" si="1">I9*0.73</f>
        <v>22.133600000000001</v>
      </c>
      <c r="L9" s="95">
        <f t="shared" ref="L9:L65" si="2">I9*0.7</f>
        <v>21.224</v>
      </c>
    </row>
    <row r="10" spans="1:12" ht="23.65" customHeight="1" x14ac:dyDescent="0.25">
      <c r="A10" s="180"/>
      <c r="B10" s="174"/>
      <c r="C10" s="75" t="s">
        <v>192</v>
      </c>
      <c r="D10" s="75" t="s">
        <v>193</v>
      </c>
      <c r="E10" s="75" t="s">
        <v>191</v>
      </c>
      <c r="F10" s="39">
        <v>3.35</v>
      </c>
      <c r="G10" s="76"/>
      <c r="H10" s="38">
        <v>1</v>
      </c>
      <c r="I10" s="121">
        <v>82.4</v>
      </c>
      <c r="J10" s="95">
        <f t="shared" si="0"/>
        <v>61.800000000000004</v>
      </c>
      <c r="K10" s="95">
        <f t="shared" si="1"/>
        <v>60.152000000000001</v>
      </c>
      <c r="L10" s="95">
        <f t="shared" si="2"/>
        <v>57.68</v>
      </c>
    </row>
    <row r="11" spans="1:12" ht="23.65" customHeight="1" x14ac:dyDescent="0.25">
      <c r="A11" s="169" t="s">
        <v>194</v>
      </c>
      <c r="B11" s="172"/>
      <c r="C11" s="75" t="s">
        <v>186</v>
      </c>
      <c r="D11" s="75" t="s">
        <v>187</v>
      </c>
      <c r="E11" s="75" t="s">
        <v>188</v>
      </c>
      <c r="F11" s="37">
        <v>19.8</v>
      </c>
      <c r="G11" s="38">
        <v>10</v>
      </c>
      <c r="H11" s="38">
        <v>8</v>
      </c>
      <c r="I11" s="121">
        <v>72.510000000000005</v>
      </c>
      <c r="J11" s="95">
        <f t="shared" si="0"/>
        <v>54.382500000000007</v>
      </c>
      <c r="K11" s="95">
        <f t="shared" si="1"/>
        <v>52.932300000000005</v>
      </c>
      <c r="L11" s="95">
        <f t="shared" si="2"/>
        <v>50.756999999999998</v>
      </c>
    </row>
    <row r="12" spans="1:12" ht="23.65" customHeight="1" x14ac:dyDescent="0.25">
      <c r="A12" s="170"/>
      <c r="B12" s="173"/>
      <c r="C12" s="75" t="s">
        <v>189</v>
      </c>
      <c r="D12" s="75" t="s">
        <v>190</v>
      </c>
      <c r="E12" s="75" t="s">
        <v>191</v>
      </c>
      <c r="F12" s="38">
        <v>2</v>
      </c>
      <c r="G12" s="37">
        <v>3.2</v>
      </c>
      <c r="H12" s="38">
        <v>6</v>
      </c>
      <c r="I12" s="121">
        <v>30.32</v>
      </c>
      <c r="J12" s="95">
        <f t="shared" si="0"/>
        <v>22.740000000000002</v>
      </c>
      <c r="K12" s="95">
        <f t="shared" si="1"/>
        <v>22.133600000000001</v>
      </c>
      <c r="L12" s="95">
        <f t="shared" si="2"/>
        <v>21.224</v>
      </c>
    </row>
    <row r="13" spans="1:12" ht="23.65" customHeight="1" x14ac:dyDescent="0.25">
      <c r="A13" s="171"/>
      <c r="B13" s="174"/>
      <c r="C13" s="75" t="s">
        <v>192</v>
      </c>
      <c r="D13" s="75" t="s">
        <v>193</v>
      </c>
      <c r="E13" s="75" t="s">
        <v>191</v>
      </c>
      <c r="F13" s="39">
        <v>3.35</v>
      </c>
      <c r="G13" s="76"/>
      <c r="H13" s="38">
        <v>1</v>
      </c>
      <c r="I13" s="121">
        <v>82.4</v>
      </c>
      <c r="J13" s="95">
        <f t="shared" si="0"/>
        <v>61.800000000000004</v>
      </c>
      <c r="K13" s="95">
        <f t="shared" si="1"/>
        <v>60.152000000000001</v>
      </c>
      <c r="L13" s="95">
        <f t="shared" si="2"/>
        <v>57.68</v>
      </c>
    </row>
    <row r="14" spans="1:12" ht="23.25" customHeight="1" x14ac:dyDescent="0.25">
      <c r="A14" s="169" t="s">
        <v>195</v>
      </c>
      <c r="B14" s="172"/>
      <c r="C14" s="75" t="s">
        <v>186</v>
      </c>
      <c r="D14" s="75" t="s">
        <v>187</v>
      </c>
      <c r="E14" s="75" t="s">
        <v>188</v>
      </c>
      <c r="F14" s="37">
        <v>19.8</v>
      </c>
      <c r="G14" s="38">
        <v>10</v>
      </c>
      <c r="H14" s="38">
        <v>8</v>
      </c>
      <c r="I14" s="121">
        <v>72.510000000000005</v>
      </c>
      <c r="J14" s="95">
        <f t="shared" si="0"/>
        <v>54.382500000000007</v>
      </c>
      <c r="K14" s="95">
        <f t="shared" si="1"/>
        <v>52.932300000000005</v>
      </c>
      <c r="L14" s="95">
        <f t="shared" si="2"/>
        <v>50.756999999999998</v>
      </c>
    </row>
    <row r="15" spans="1:12" ht="23.65" customHeight="1" x14ac:dyDescent="0.25">
      <c r="A15" s="170"/>
      <c r="B15" s="173"/>
      <c r="C15" s="75" t="s">
        <v>189</v>
      </c>
      <c r="D15" s="75" t="s">
        <v>190</v>
      </c>
      <c r="E15" s="75" t="s">
        <v>191</v>
      </c>
      <c r="F15" s="38">
        <v>2</v>
      </c>
      <c r="G15" s="37">
        <v>3.2</v>
      </c>
      <c r="H15" s="38">
        <v>6</v>
      </c>
      <c r="I15" s="121">
        <v>30.32</v>
      </c>
      <c r="J15" s="95">
        <f t="shared" si="0"/>
        <v>22.740000000000002</v>
      </c>
      <c r="K15" s="95">
        <f t="shared" si="1"/>
        <v>22.133600000000001</v>
      </c>
      <c r="L15" s="95">
        <f t="shared" si="2"/>
        <v>21.224</v>
      </c>
    </row>
    <row r="16" spans="1:12" ht="23.65" customHeight="1" x14ac:dyDescent="0.25">
      <c r="A16" s="171"/>
      <c r="B16" s="174"/>
      <c r="C16" s="75" t="s">
        <v>192</v>
      </c>
      <c r="D16" s="75" t="s">
        <v>193</v>
      </c>
      <c r="E16" s="75" t="s">
        <v>191</v>
      </c>
      <c r="F16" s="39">
        <v>3.35</v>
      </c>
      <c r="G16" s="76"/>
      <c r="H16" s="38">
        <v>1</v>
      </c>
      <c r="I16" s="121">
        <v>82.4</v>
      </c>
      <c r="J16" s="95">
        <f t="shared" si="0"/>
        <v>61.800000000000004</v>
      </c>
      <c r="K16" s="95">
        <f t="shared" si="1"/>
        <v>60.152000000000001</v>
      </c>
      <c r="L16" s="95">
        <f t="shared" si="2"/>
        <v>57.68</v>
      </c>
    </row>
    <row r="17" spans="1:12" ht="21.75" customHeight="1" x14ac:dyDescent="0.25">
      <c r="A17" s="178" t="s">
        <v>196</v>
      </c>
      <c r="B17" s="172"/>
      <c r="C17" s="75" t="s">
        <v>186</v>
      </c>
      <c r="D17" s="75" t="s">
        <v>187</v>
      </c>
      <c r="E17" s="75" t="s">
        <v>188</v>
      </c>
      <c r="F17" s="37">
        <v>19.8</v>
      </c>
      <c r="G17" s="38">
        <v>10</v>
      </c>
      <c r="H17" s="38">
        <v>8</v>
      </c>
      <c r="I17" s="121">
        <v>72.510000000000005</v>
      </c>
      <c r="J17" s="95">
        <f t="shared" si="0"/>
        <v>54.382500000000007</v>
      </c>
      <c r="K17" s="95">
        <f t="shared" si="1"/>
        <v>52.932300000000005</v>
      </c>
      <c r="L17" s="95">
        <f t="shared" si="2"/>
        <v>50.756999999999998</v>
      </c>
    </row>
    <row r="18" spans="1:12" ht="25.5" x14ac:dyDescent="0.25">
      <c r="A18" s="179"/>
      <c r="B18" s="173"/>
      <c r="C18" s="75" t="s">
        <v>189</v>
      </c>
      <c r="D18" s="75" t="s">
        <v>190</v>
      </c>
      <c r="E18" s="75" t="s">
        <v>191</v>
      </c>
      <c r="F18" s="38">
        <v>2</v>
      </c>
      <c r="G18" s="37">
        <v>3.2</v>
      </c>
      <c r="H18" s="38">
        <v>6</v>
      </c>
      <c r="I18" s="121">
        <v>30.32</v>
      </c>
      <c r="J18" s="95">
        <f t="shared" si="0"/>
        <v>22.740000000000002</v>
      </c>
      <c r="K18" s="95">
        <f t="shared" si="1"/>
        <v>22.133600000000001</v>
      </c>
      <c r="L18" s="95">
        <f t="shared" si="2"/>
        <v>21.224</v>
      </c>
    </row>
    <row r="19" spans="1:12" ht="23.65" customHeight="1" x14ac:dyDescent="0.25">
      <c r="A19" s="180"/>
      <c r="B19" s="174"/>
      <c r="C19" s="75" t="s">
        <v>192</v>
      </c>
      <c r="D19" s="75" t="s">
        <v>193</v>
      </c>
      <c r="E19" s="75" t="s">
        <v>191</v>
      </c>
      <c r="F19" s="39">
        <v>3.35</v>
      </c>
      <c r="G19" s="76"/>
      <c r="H19" s="38">
        <v>1</v>
      </c>
      <c r="I19" s="121">
        <v>82.4</v>
      </c>
      <c r="J19" s="95">
        <f t="shared" si="0"/>
        <v>61.800000000000004</v>
      </c>
      <c r="K19" s="95">
        <f t="shared" si="1"/>
        <v>60.152000000000001</v>
      </c>
      <c r="L19" s="95">
        <f t="shared" si="2"/>
        <v>57.68</v>
      </c>
    </row>
    <row r="20" spans="1:12" ht="23.65" customHeight="1" x14ac:dyDescent="0.25">
      <c r="A20" s="169" t="s">
        <v>197</v>
      </c>
      <c r="B20" s="172"/>
      <c r="C20" s="75" t="s">
        <v>186</v>
      </c>
      <c r="D20" s="75" t="s">
        <v>187</v>
      </c>
      <c r="E20" s="75" t="s">
        <v>188</v>
      </c>
      <c r="F20" s="37">
        <v>19.8</v>
      </c>
      <c r="G20" s="38">
        <v>10</v>
      </c>
      <c r="H20" s="38">
        <v>8</v>
      </c>
      <c r="I20" s="121">
        <v>72.510000000000005</v>
      </c>
      <c r="J20" s="95">
        <f t="shared" si="0"/>
        <v>54.382500000000007</v>
      </c>
      <c r="K20" s="95">
        <f t="shared" si="1"/>
        <v>52.932300000000005</v>
      </c>
      <c r="L20" s="95">
        <f t="shared" si="2"/>
        <v>50.756999999999998</v>
      </c>
    </row>
    <row r="21" spans="1:12" ht="23.65" customHeight="1" x14ac:dyDescent="0.25">
      <c r="A21" s="170"/>
      <c r="B21" s="173"/>
      <c r="C21" s="75" t="s">
        <v>189</v>
      </c>
      <c r="D21" s="75" t="s">
        <v>190</v>
      </c>
      <c r="E21" s="75" t="s">
        <v>191</v>
      </c>
      <c r="F21" s="38">
        <v>2</v>
      </c>
      <c r="G21" s="37">
        <v>3.2</v>
      </c>
      <c r="H21" s="38">
        <v>6</v>
      </c>
      <c r="I21" s="121">
        <v>30.32</v>
      </c>
      <c r="J21" s="95">
        <f t="shared" si="0"/>
        <v>22.740000000000002</v>
      </c>
      <c r="K21" s="95">
        <f t="shared" si="1"/>
        <v>22.133600000000001</v>
      </c>
      <c r="L21" s="95">
        <f t="shared" si="2"/>
        <v>21.224</v>
      </c>
    </row>
    <row r="22" spans="1:12" ht="23.65" customHeight="1" x14ac:dyDescent="0.25">
      <c r="A22" s="171"/>
      <c r="B22" s="174"/>
      <c r="C22" s="75" t="s">
        <v>192</v>
      </c>
      <c r="D22" s="75" t="s">
        <v>193</v>
      </c>
      <c r="E22" s="75" t="s">
        <v>191</v>
      </c>
      <c r="F22" s="39">
        <v>3.35</v>
      </c>
      <c r="G22" s="76"/>
      <c r="H22" s="38">
        <v>1</v>
      </c>
      <c r="I22" s="121">
        <v>82.4</v>
      </c>
      <c r="J22" s="95">
        <f t="shared" si="0"/>
        <v>61.800000000000004</v>
      </c>
      <c r="K22" s="95">
        <f t="shared" si="1"/>
        <v>60.152000000000001</v>
      </c>
      <c r="L22" s="95">
        <f t="shared" si="2"/>
        <v>57.68</v>
      </c>
    </row>
    <row r="23" spans="1:12" ht="27.4" customHeight="1" x14ac:dyDescent="0.25">
      <c r="A23" s="178" t="s">
        <v>198</v>
      </c>
      <c r="B23" s="172"/>
      <c r="C23" s="75" t="s">
        <v>186</v>
      </c>
      <c r="D23" s="75" t="s">
        <v>187</v>
      </c>
      <c r="E23" s="75" t="s">
        <v>188</v>
      </c>
      <c r="F23" s="37">
        <v>19.8</v>
      </c>
      <c r="G23" s="38">
        <v>10</v>
      </c>
      <c r="H23" s="38">
        <v>8</v>
      </c>
      <c r="I23" s="121">
        <v>72.510000000000005</v>
      </c>
      <c r="J23" s="95">
        <f t="shared" si="0"/>
        <v>54.382500000000007</v>
      </c>
      <c r="K23" s="95">
        <f t="shared" si="1"/>
        <v>52.932300000000005</v>
      </c>
      <c r="L23" s="95">
        <f t="shared" si="2"/>
        <v>50.756999999999998</v>
      </c>
    </row>
    <row r="24" spans="1:12" ht="25.5" x14ac:dyDescent="0.25">
      <c r="A24" s="179"/>
      <c r="B24" s="173"/>
      <c r="C24" s="75" t="s">
        <v>189</v>
      </c>
      <c r="D24" s="75" t="s">
        <v>190</v>
      </c>
      <c r="E24" s="75" t="s">
        <v>191</v>
      </c>
      <c r="F24" s="38">
        <v>2</v>
      </c>
      <c r="G24" s="37">
        <v>3.2</v>
      </c>
      <c r="H24" s="38">
        <v>6</v>
      </c>
      <c r="I24" s="121">
        <v>30.32</v>
      </c>
      <c r="J24" s="95">
        <f t="shared" si="0"/>
        <v>22.740000000000002</v>
      </c>
      <c r="K24" s="95">
        <f t="shared" si="1"/>
        <v>22.133600000000001</v>
      </c>
      <c r="L24" s="95">
        <f t="shared" si="2"/>
        <v>21.224</v>
      </c>
    </row>
    <row r="25" spans="1:12" ht="24" customHeight="1" x14ac:dyDescent="0.25">
      <c r="A25" s="180"/>
      <c r="B25" s="174"/>
      <c r="C25" s="75" t="s">
        <v>192</v>
      </c>
      <c r="D25" s="75" t="s">
        <v>193</v>
      </c>
      <c r="E25" s="75" t="s">
        <v>191</v>
      </c>
      <c r="F25" s="39">
        <v>3.35</v>
      </c>
      <c r="G25" s="76"/>
      <c r="H25" s="38">
        <v>1</v>
      </c>
      <c r="I25" s="121">
        <v>82.4</v>
      </c>
      <c r="J25" s="95">
        <f t="shared" si="0"/>
        <v>61.800000000000004</v>
      </c>
      <c r="K25" s="95">
        <f t="shared" si="1"/>
        <v>60.152000000000001</v>
      </c>
      <c r="L25" s="95">
        <f t="shared" si="2"/>
        <v>57.68</v>
      </c>
    </row>
    <row r="26" spans="1:12" ht="31.5" customHeight="1" x14ac:dyDescent="0.25">
      <c r="A26" s="178" t="s">
        <v>199</v>
      </c>
      <c r="B26" s="172"/>
      <c r="C26" s="75" t="s">
        <v>186</v>
      </c>
      <c r="D26" s="75" t="s">
        <v>187</v>
      </c>
      <c r="E26" s="75" t="s">
        <v>188</v>
      </c>
      <c r="F26" s="37">
        <v>19.8</v>
      </c>
      <c r="G26" s="38">
        <v>10</v>
      </c>
      <c r="H26" s="38">
        <v>8</v>
      </c>
      <c r="I26" s="121">
        <v>72.510000000000005</v>
      </c>
      <c r="J26" s="95">
        <f t="shared" si="0"/>
        <v>54.382500000000007</v>
      </c>
      <c r="K26" s="95">
        <f t="shared" si="1"/>
        <v>52.932300000000005</v>
      </c>
      <c r="L26" s="95">
        <f t="shared" si="2"/>
        <v>50.756999999999998</v>
      </c>
    </row>
    <row r="27" spans="1:12" ht="25.5" x14ac:dyDescent="0.25">
      <c r="A27" s="179"/>
      <c r="B27" s="173"/>
      <c r="C27" s="75" t="s">
        <v>189</v>
      </c>
      <c r="D27" s="75" t="s">
        <v>190</v>
      </c>
      <c r="E27" s="75" t="s">
        <v>191</v>
      </c>
      <c r="F27" s="38">
        <v>2</v>
      </c>
      <c r="G27" s="37">
        <v>3.2</v>
      </c>
      <c r="H27" s="38">
        <v>6</v>
      </c>
      <c r="I27" s="121">
        <v>30.32</v>
      </c>
      <c r="J27" s="95">
        <f t="shared" si="0"/>
        <v>22.740000000000002</v>
      </c>
      <c r="K27" s="95">
        <f t="shared" si="1"/>
        <v>22.133600000000001</v>
      </c>
      <c r="L27" s="95">
        <f t="shared" si="2"/>
        <v>21.224</v>
      </c>
    </row>
    <row r="28" spans="1:12" ht="25.5" x14ac:dyDescent="0.25">
      <c r="A28" s="180"/>
      <c r="B28" s="174"/>
      <c r="C28" s="75" t="s">
        <v>192</v>
      </c>
      <c r="D28" s="75" t="s">
        <v>193</v>
      </c>
      <c r="E28" s="75" t="s">
        <v>191</v>
      </c>
      <c r="F28" s="39">
        <v>3.35</v>
      </c>
      <c r="G28" s="76"/>
      <c r="H28" s="38">
        <v>1</v>
      </c>
      <c r="I28" s="121">
        <v>82.4</v>
      </c>
      <c r="J28" s="95">
        <f t="shared" si="0"/>
        <v>61.800000000000004</v>
      </c>
      <c r="K28" s="95">
        <f t="shared" si="1"/>
        <v>60.152000000000001</v>
      </c>
      <c r="L28" s="95">
        <f t="shared" si="2"/>
        <v>57.68</v>
      </c>
    </row>
    <row r="29" spans="1:12" ht="26.25" customHeight="1" x14ac:dyDescent="0.25">
      <c r="A29" s="178" t="s">
        <v>200</v>
      </c>
      <c r="B29" s="172"/>
      <c r="C29" s="75" t="s">
        <v>186</v>
      </c>
      <c r="D29" s="75" t="s">
        <v>187</v>
      </c>
      <c r="E29" s="75" t="s">
        <v>188</v>
      </c>
      <c r="F29" s="37">
        <v>19.8</v>
      </c>
      <c r="G29" s="38">
        <v>10</v>
      </c>
      <c r="H29" s="38">
        <v>8</v>
      </c>
      <c r="I29" s="121">
        <v>72.510000000000005</v>
      </c>
      <c r="J29" s="95">
        <f t="shared" si="0"/>
        <v>54.382500000000007</v>
      </c>
      <c r="K29" s="95">
        <f t="shared" si="1"/>
        <v>52.932300000000005</v>
      </c>
      <c r="L29" s="95">
        <f t="shared" si="2"/>
        <v>50.756999999999998</v>
      </c>
    </row>
    <row r="30" spans="1:12" ht="25.5" x14ac:dyDescent="0.25">
      <c r="A30" s="179"/>
      <c r="B30" s="173"/>
      <c r="C30" s="75" t="s">
        <v>189</v>
      </c>
      <c r="D30" s="75" t="s">
        <v>190</v>
      </c>
      <c r="E30" s="75" t="s">
        <v>191</v>
      </c>
      <c r="F30" s="38">
        <v>2</v>
      </c>
      <c r="G30" s="37">
        <v>3.2</v>
      </c>
      <c r="H30" s="38">
        <v>6</v>
      </c>
      <c r="I30" s="121">
        <v>30.32</v>
      </c>
      <c r="J30" s="95">
        <f t="shared" si="0"/>
        <v>22.740000000000002</v>
      </c>
      <c r="K30" s="95">
        <f t="shared" si="1"/>
        <v>22.133600000000001</v>
      </c>
      <c r="L30" s="95">
        <f t="shared" si="2"/>
        <v>21.224</v>
      </c>
    </row>
    <row r="31" spans="1:12" ht="23.65" customHeight="1" x14ac:dyDescent="0.25">
      <c r="A31" s="180"/>
      <c r="B31" s="174"/>
      <c r="C31" s="75" t="s">
        <v>192</v>
      </c>
      <c r="D31" s="75" t="s">
        <v>193</v>
      </c>
      <c r="E31" s="75" t="s">
        <v>191</v>
      </c>
      <c r="F31" s="39">
        <v>3.35</v>
      </c>
      <c r="G31" s="76"/>
      <c r="H31" s="38">
        <v>1</v>
      </c>
      <c r="I31" s="121">
        <v>82.4</v>
      </c>
      <c r="J31" s="95">
        <f t="shared" si="0"/>
        <v>61.800000000000004</v>
      </c>
      <c r="K31" s="95">
        <f t="shared" si="1"/>
        <v>60.152000000000001</v>
      </c>
      <c r="L31" s="95">
        <f t="shared" si="2"/>
        <v>57.68</v>
      </c>
    </row>
    <row r="32" spans="1:12" ht="23.65" customHeight="1" x14ac:dyDescent="0.25">
      <c r="A32" s="178" t="s">
        <v>240</v>
      </c>
      <c r="B32" s="172"/>
      <c r="C32" s="75" t="s">
        <v>186</v>
      </c>
      <c r="D32" s="75" t="s">
        <v>187</v>
      </c>
      <c r="E32" s="75" t="s">
        <v>188</v>
      </c>
      <c r="F32" s="37">
        <v>19.8</v>
      </c>
      <c r="G32" s="38">
        <v>10</v>
      </c>
      <c r="H32" s="38">
        <v>8</v>
      </c>
      <c r="I32" s="121">
        <v>72.510000000000005</v>
      </c>
      <c r="J32" s="95">
        <f t="shared" si="0"/>
        <v>54.382500000000007</v>
      </c>
      <c r="K32" s="95">
        <f t="shared" si="1"/>
        <v>52.932300000000005</v>
      </c>
      <c r="L32" s="95">
        <f t="shared" si="2"/>
        <v>50.756999999999998</v>
      </c>
    </row>
    <row r="33" spans="1:12" ht="23.65" customHeight="1" x14ac:dyDescent="0.25">
      <c r="A33" s="179"/>
      <c r="B33" s="173"/>
      <c r="C33" s="75" t="s">
        <v>189</v>
      </c>
      <c r="D33" s="75" t="s">
        <v>190</v>
      </c>
      <c r="E33" s="75" t="s">
        <v>191</v>
      </c>
      <c r="F33" s="38">
        <v>2</v>
      </c>
      <c r="G33" s="37">
        <v>3.2</v>
      </c>
      <c r="H33" s="38">
        <v>6</v>
      </c>
      <c r="I33" s="121">
        <v>30.32</v>
      </c>
      <c r="J33" s="95">
        <f t="shared" si="0"/>
        <v>22.740000000000002</v>
      </c>
      <c r="K33" s="95">
        <f t="shared" si="1"/>
        <v>22.133600000000001</v>
      </c>
      <c r="L33" s="95">
        <f t="shared" si="2"/>
        <v>21.224</v>
      </c>
    </row>
    <row r="34" spans="1:12" ht="23.65" customHeight="1" x14ac:dyDescent="0.25">
      <c r="A34" s="180"/>
      <c r="B34" s="174"/>
      <c r="C34" s="75" t="s">
        <v>192</v>
      </c>
      <c r="D34" s="75" t="s">
        <v>193</v>
      </c>
      <c r="E34" s="75" t="s">
        <v>191</v>
      </c>
      <c r="F34" s="39">
        <v>3.35</v>
      </c>
      <c r="G34" s="76"/>
      <c r="H34" s="38">
        <v>1</v>
      </c>
      <c r="I34" s="121">
        <v>82.4</v>
      </c>
      <c r="J34" s="95">
        <f t="shared" si="0"/>
        <v>61.800000000000004</v>
      </c>
      <c r="K34" s="95">
        <f t="shared" si="1"/>
        <v>60.152000000000001</v>
      </c>
      <c r="L34" s="95">
        <f t="shared" si="2"/>
        <v>57.68</v>
      </c>
    </row>
    <row r="35" spans="1:12" ht="63.75" x14ac:dyDescent="0.25">
      <c r="A35" s="35" t="s">
        <v>177</v>
      </c>
      <c r="B35" s="35" t="s">
        <v>178</v>
      </c>
      <c r="C35" s="35" t="s">
        <v>179</v>
      </c>
      <c r="D35" s="35" t="s">
        <v>180</v>
      </c>
      <c r="E35" s="35" t="s">
        <v>181</v>
      </c>
      <c r="F35" s="35" t="s">
        <v>182</v>
      </c>
      <c r="G35" s="35" t="s">
        <v>183</v>
      </c>
      <c r="H35" s="35" t="s">
        <v>184</v>
      </c>
      <c r="I35" s="120" t="s">
        <v>235</v>
      </c>
      <c r="J35" s="36" t="s">
        <v>314</v>
      </c>
      <c r="K35" s="36" t="s">
        <v>315</v>
      </c>
      <c r="L35" s="36" t="s">
        <v>316</v>
      </c>
    </row>
    <row r="36" spans="1:12" ht="23.65" customHeight="1" x14ac:dyDescent="0.25">
      <c r="A36" s="175" t="s">
        <v>322</v>
      </c>
      <c r="B36" s="176"/>
      <c r="C36" s="176"/>
      <c r="D36" s="176"/>
      <c r="E36" s="176"/>
      <c r="F36" s="176"/>
      <c r="G36" s="176"/>
      <c r="H36" s="176"/>
      <c r="I36" s="176"/>
      <c r="J36" s="176"/>
      <c r="K36" s="176"/>
      <c r="L36" s="177"/>
    </row>
    <row r="37" spans="1:12" ht="30" customHeight="1" x14ac:dyDescent="0.25">
      <c r="A37" s="178" t="s">
        <v>201</v>
      </c>
      <c r="B37" s="172"/>
      <c r="C37" s="75" t="s">
        <v>186</v>
      </c>
      <c r="D37" s="75" t="s">
        <v>187</v>
      </c>
      <c r="E37" s="75" t="s">
        <v>188</v>
      </c>
      <c r="F37" s="37">
        <v>19.8</v>
      </c>
      <c r="G37" s="38">
        <v>10</v>
      </c>
      <c r="H37" s="38">
        <v>8</v>
      </c>
      <c r="I37" s="121">
        <v>72.510000000000005</v>
      </c>
      <c r="J37" s="95">
        <f t="shared" si="0"/>
        <v>54.382500000000007</v>
      </c>
      <c r="K37" s="95">
        <f t="shared" si="1"/>
        <v>52.932300000000005</v>
      </c>
      <c r="L37" s="95">
        <f t="shared" si="2"/>
        <v>50.756999999999998</v>
      </c>
    </row>
    <row r="38" spans="1:12" ht="25.5" x14ac:dyDescent="0.25">
      <c r="A38" s="179"/>
      <c r="B38" s="173"/>
      <c r="C38" s="75" t="s">
        <v>189</v>
      </c>
      <c r="D38" s="75" t="s">
        <v>190</v>
      </c>
      <c r="E38" s="75" t="s">
        <v>191</v>
      </c>
      <c r="F38" s="38">
        <v>2</v>
      </c>
      <c r="G38" s="37">
        <v>3.2</v>
      </c>
      <c r="H38" s="38">
        <v>6</v>
      </c>
      <c r="I38" s="121">
        <v>30.32</v>
      </c>
      <c r="J38" s="95">
        <f t="shared" si="0"/>
        <v>22.740000000000002</v>
      </c>
      <c r="K38" s="95">
        <f t="shared" si="1"/>
        <v>22.133600000000001</v>
      </c>
      <c r="L38" s="95">
        <f t="shared" si="2"/>
        <v>21.224</v>
      </c>
    </row>
    <row r="39" spans="1:12" ht="23.65" customHeight="1" x14ac:dyDescent="0.25">
      <c r="A39" s="180"/>
      <c r="B39" s="174"/>
      <c r="C39" s="75" t="s">
        <v>192</v>
      </c>
      <c r="D39" s="75" t="s">
        <v>193</v>
      </c>
      <c r="E39" s="75" t="s">
        <v>191</v>
      </c>
      <c r="F39" s="39">
        <v>3.35</v>
      </c>
      <c r="G39" s="76"/>
      <c r="H39" s="38">
        <v>1</v>
      </c>
      <c r="I39" s="121">
        <v>82.4</v>
      </c>
      <c r="J39" s="95">
        <f t="shared" si="0"/>
        <v>61.800000000000004</v>
      </c>
      <c r="K39" s="95">
        <f t="shared" si="1"/>
        <v>60.152000000000001</v>
      </c>
      <c r="L39" s="95">
        <f t="shared" si="2"/>
        <v>57.68</v>
      </c>
    </row>
    <row r="40" spans="1:12" ht="27.75" customHeight="1" x14ac:dyDescent="0.25">
      <c r="A40" s="178" t="s">
        <v>202</v>
      </c>
      <c r="B40" s="172"/>
      <c r="C40" s="75" t="s">
        <v>186</v>
      </c>
      <c r="D40" s="75" t="s">
        <v>187</v>
      </c>
      <c r="E40" s="75" t="s">
        <v>188</v>
      </c>
      <c r="F40" s="37">
        <v>19.8</v>
      </c>
      <c r="G40" s="38">
        <v>10</v>
      </c>
      <c r="H40" s="38">
        <v>8</v>
      </c>
      <c r="I40" s="121">
        <v>72.510000000000005</v>
      </c>
      <c r="J40" s="95">
        <f t="shared" si="0"/>
        <v>54.382500000000007</v>
      </c>
      <c r="K40" s="95">
        <f t="shared" si="1"/>
        <v>52.932300000000005</v>
      </c>
      <c r="L40" s="95">
        <f t="shared" si="2"/>
        <v>50.756999999999998</v>
      </c>
    </row>
    <row r="41" spans="1:12" ht="25.5" x14ac:dyDescent="0.25">
      <c r="A41" s="179"/>
      <c r="B41" s="173"/>
      <c r="C41" s="75" t="s">
        <v>189</v>
      </c>
      <c r="D41" s="75" t="s">
        <v>190</v>
      </c>
      <c r="E41" s="75" t="s">
        <v>191</v>
      </c>
      <c r="F41" s="38">
        <v>2</v>
      </c>
      <c r="G41" s="37">
        <v>3.2</v>
      </c>
      <c r="H41" s="38">
        <v>6</v>
      </c>
      <c r="I41" s="121">
        <v>30.32</v>
      </c>
      <c r="J41" s="95">
        <f t="shared" si="0"/>
        <v>22.740000000000002</v>
      </c>
      <c r="K41" s="95">
        <f t="shared" si="1"/>
        <v>22.133600000000001</v>
      </c>
      <c r="L41" s="95">
        <f t="shared" si="2"/>
        <v>21.224</v>
      </c>
    </row>
    <row r="42" spans="1:12" ht="23.65" customHeight="1" x14ac:dyDescent="0.25">
      <c r="A42" s="180"/>
      <c r="B42" s="174"/>
      <c r="C42" s="75" t="s">
        <v>192</v>
      </c>
      <c r="D42" s="75" t="s">
        <v>193</v>
      </c>
      <c r="E42" s="75" t="s">
        <v>191</v>
      </c>
      <c r="F42" s="39">
        <v>3.35</v>
      </c>
      <c r="G42" s="76"/>
      <c r="H42" s="38">
        <v>1</v>
      </c>
      <c r="I42" s="121">
        <v>82.4</v>
      </c>
      <c r="J42" s="95">
        <f t="shared" si="0"/>
        <v>61.800000000000004</v>
      </c>
      <c r="K42" s="95">
        <f t="shared" si="1"/>
        <v>60.152000000000001</v>
      </c>
      <c r="L42" s="95">
        <f t="shared" si="2"/>
        <v>57.68</v>
      </c>
    </row>
    <row r="43" spans="1:12" ht="27.75" customHeight="1" x14ac:dyDescent="0.25">
      <c r="A43" s="178" t="s">
        <v>203</v>
      </c>
      <c r="B43" s="172"/>
      <c r="C43" s="75" t="s">
        <v>186</v>
      </c>
      <c r="D43" s="75" t="s">
        <v>187</v>
      </c>
      <c r="E43" s="75" t="s">
        <v>188</v>
      </c>
      <c r="F43" s="37">
        <v>19.8</v>
      </c>
      <c r="G43" s="38">
        <v>10</v>
      </c>
      <c r="H43" s="38">
        <v>8</v>
      </c>
      <c r="I43" s="121">
        <v>72.510000000000005</v>
      </c>
      <c r="J43" s="95">
        <f t="shared" si="0"/>
        <v>54.382500000000007</v>
      </c>
      <c r="K43" s="95">
        <f t="shared" si="1"/>
        <v>52.932300000000005</v>
      </c>
      <c r="L43" s="95">
        <f t="shared" si="2"/>
        <v>50.756999999999998</v>
      </c>
    </row>
    <row r="44" spans="1:12" ht="25.5" x14ac:dyDescent="0.25">
      <c r="A44" s="179"/>
      <c r="B44" s="173"/>
      <c r="C44" s="75" t="s">
        <v>189</v>
      </c>
      <c r="D44" s="75" t="s">
        <v>190</v>
      </c>
      <c r="E44" s="75" t="s">
        <v>191</v>
      </c>
      <c r="F44" s="38">
        <v>2</v>
      </c>
      <c r="G44" s="37">
        <v>3.2</v>
      </c>
      <c r="H44" s="38">
        <v>6</v>
      </c>
      <c r="I44" s="121">
        <v>30.32</v>
      </c>
      <c r="J44" s="95">
        <f t="shared" si="0"/>
        <v>22.740000000000002</v>
      </c>
      <c r="K44" s="95">
        <f t="shared" si="1"/>
        <v>22.133600000000001</v>
      </c>
      <c r="L44" s="95">
        <f t="shared" si="2"/>
        <v>21.224</v>
      </c>
    </row>
    <row r="45" spans="1:12" ht="24.4" customHeight="1" x14ac:dyDescent="0.25">
      <c r="A45" s="180"/>
      <c r="B45" s="174"/>
      <c r="C45" s="75" t="s">
        <v>192</v>
      </c>
      <c r="D45" s="75" t="s">
        <v>193</v>
      </c>
      <c r="E45" s="75" t="s">
        <v>191</v>
      </c>
      <c r="F45" s="39">
        <v>3.35</v>
      </c>
      <c r="G45" s="76"/>
      <c r="H45" s="38">
        <v>1</v>
      </c>
      <c r="I45" s="121">
        <v>82.4</v>
      </c>
      <c r="J45" s="95">
        <f t="shared" si="0"/>
        <v>61.800000000000004</v>
      </c>
      <c r="K45" s="95">
        <f t="shared" si="1"/>
        <v>60.152000000000001</v>
      </c>
      <c r="L45" s="95">
        <f t="shared" si="2"/>
        <v>57.68</v>
      </c>
    </row>
    <row r="46" spans="1:12" ht="27.75" customHeight="1" x14ac:dyDescent="0.25">
      <c r="A46" s="178" t="s">
        <v>204</v>
      </c>
      <c r="B46" s="172"/>
      <c r="C46" s="75" t="s">
        <v>186</v>
      </c>
      <c r="D46" s="75" t="s">
        <v>187</v>
      </c>
      <c r="E46" s="75" t="s">
        <v>188</v>
      </c>
      <c r="F46" s="37">
        <v>19.8</v>
      </c>
      <c r="G46" s="38">
        <v>10</v>
      </c>
      <c r="H46" s="38">
        <v>8</v>
      </c>
      <c r="I46" s="121">
        <v>72.510000000000005</v>
      </c>
      <c r="J46" s="95">
        <f t="shared" si="0"/>
        <v>54.382500000000007</v>
      </c>
      <c r="K46" s="95">
        <f t="shared" si="1"/>
        <v>52.932300000000005</v>
      </c>
      <c r="L46" s="95">
        <f t="shared" si="2"/>
        <v>50.756999999999998</v>
      </c>
    </row>
    <row r="47" spans="1:12" ht="25.5" x14ac:dyDescent="0.25">
      <c r="A47" s="179"/>
      <c r="B47" s="173"/>
      <c r="C47" s="75" t="s">
        <v>189</v>
      </c>
      <c r="D47" s="75" t="s">
        <v>190</v>
      </c>
      <c r="E47" s="75" t="s">
        <v>191</v>
      </c>
      <c r="F47" s="38">
        <v>2</v>
      </c>
      <c r="G47" s="37">
        <v>3.2</v>
      </c>
      <c r="H47" s="38">
        <v>6</v>
      </c>
      <c r="I47" s="121">
        <v>30.32</v>
      </c>
      <c r="J47" s="95">
        <f t="shared" si="0"/>
        <v>22.740000000000002</v>
      </c>
      <c r="K47" s="95">
        <f t="shared" si="1"/>
        <v>22.133600000000001</v>
      </c>
      <c r="L47" s="95">
        <f t="shared" si="2"/>
        <v>21.224</v>
      </c>
    </row>
    <row r="48" spans="1:12" ht="23.65" customHeight="1" x14ac:dyDescent="0.25">
      <c r="A48" s="180"/>
      <c r="B48" s="174"/>
      <c r="C48" s="75" t="s">
        <v>192</v>
      </c>
      <c r="D48" s="75" t="s">
        <v>193</v>
      </c>
      <c r="E48" s="75" t="s">
        <v>191</v>
      </c>
      <c r="F48" s="39">
        <v>3.35</v>
      </c>
      <c r="G48" s="76"/>
      <c r="H48" s="38">
        <v>1</v>
      </c>
      <c r="I48" s="121">
        <v>82.4</v>
      </c>
      <c r="J48" s="95">
        <f t="shared" si="0"/>
        <v>61.800000000000004</v>
      </c>
      <c r="K48" s="95">
        <f t="shared" si="1"/>
        <v>60.152000000000001</v>
      </c>
      <c r="L48" s="95">
        <f t="shared" si="2"/>
        <v>57.68</v>
      </c>
    </row>
    <row r="49" spans="1:12" ht="27" customHeight="1" x14ac:dyDescent="0.25">
      <c r="A49" s="178" t="s">
        <v>205</v>
      </c>
      <c r="B49" s="172"/>
      <c r="C49" s="75" t="s">
        <v>186</v>
      </c>
      <c r="D49" s="75" t="s">
        <v>187</v>
      </c>
      <c r="E49" s="75" t="s">
        <v>188</v>
      </c>
      <c r="F49" s="37">
        <v>19.8</v>
      </c>
      <c r="G49" s="38">
        <v>10</v>
      </c>
      <c r="H49" s="38">
        <v>8</v>
      </c>
      <c r="I49" s="121">
        <v>72.510000000000005</v>
      </c>
      <c r="J49" s="95">
        <f t="shared" si="0"/>
        <v>54.382500000000007</v>
      </c>
      <c r="K49" s="95">
        <f t="shared" si="1"/>
        <v>52.932300000000005</v>
      </c>
      <c r="L49" s="95">
        <f t="shared" si="2"/>
        <v>50.756999999999998</v>
      </c>
    </row>
    <row r="50" spans="1:12" ht="25.5" x14ac:dyDescent="0.25">
      <c r="A50" s="179"/>
      <c r="B50" s="173"/>
      <c r="C50" s="75" t="s">
        <v>189</v>
      </c>
      <c r="D50" s="75" t="s">
        <v>190</v>
      </c>
      <c r="E50" s="75" t="s">
        <v>191</v>
      </c>
      <c r="F50" s="38">
        <v>2</v>
      </c>
      <c r="G50" s="37">
        <v>3.2</v>
      </c>
      <c r="H50" s="38">
        <v>6</v>
      </c>
      <c r="I50" s="121">
        <v>30.32</v>
      </c>
      <c r="J50" s="95">
        <f t="shared" si="0"/>
        <v>22.740000000000002</v>
      </c>
      <c r="K50" s="95">
        <f t="shared" si="1"/>
        <v>22.133600000000001</v>
      </c>
      <c r="L50" s="95">
        <f t="shared" si="2"/>
        <v>21.224</v>
      </c>
    </row>
    <row r="51" spans="1:12" ht="23.65" customHeight="1" x14ac:dyDescent="0.25">
      <c r="A51" s="180"/>
      <c r="B51" s="174"/>
      <c r="C51" s="75" t="s">
        <v>192</v>
      </c>
      <c r="D51" s="75" t="s">
        <v>193</v>
      </c>
      <c r="E51" s="75" t="s">
        <v>191</v>
      </c>
      <c r="F51" s="39">
        <v>3.35</v>
      </c>
      <c r="G51" s="76"/>
      <c r="H51" s="38">
        <v>1</v>
      </c>
      <c r="I51" s="121">
        <v>82.4</v>
      </c>
      <c r="J51" s="95">
        <f t="shared" si="0"/>
        <v>61.800000000000004</v>
      </c>
      <c r="K51" s="95">
        <f t="shared" si="1"/>
        <v>60.152000000000001</v>
      </c>
      <c r="L51" s="95">
        <f t="shared" si="2"/>
        <v>57.68</v>
      </c>
    </row>
    <row r="52" spans="1:12" ht="87" customHeight="1" x14ac:dyDescent="0.25">
      <c r="A52" s="35" t="s">
        <v>177</v>
      </c>
      <c r="B52" s="35" t="s">
        <v>178</v>
      </c>
      <c r="C52" s="35" t="s">
        <v>179</v>
      </c>
      <c r="D52" s="35" t="s">
        <v>180</v>
      </c>
      <c r="E52" s="35" t="s">
        <v>181</v>
      </c>
      <c r="F52" s="35" t="s">
        <v>182</v>
      </c>
      <c r="G52" s="35" t="s">
        <v>183</v>
      </c>
      <c r="H52" s="35" t="s">
        <v>184</v>
      </c>
      <c r="I52" s="120" t="s">
        <v>235</v>
      </c>
      <c r="J52" s="36" t="s">
        <v>314</v>
      </c>
      <c r="K52" s="36" t="s">
        <v>315</v>
      </c>
      <c r="L52" s="36" t="s">
        <v>316</v>
      </c>
    </row>
    <row r="53" spans="1:12" ht="23.45" customHeight="1" x14ac:dyDescent="0.25">
      <c r="A53" s="175" t="s">
        <v>206</v>
      </c>
      <c r="B53" s="176"/>
      <c r="C53" s="176"/>
      <c r="D53" s="176"/>
      <c r="E53" s="176"/>
      <c r="F53" s="176"/>
      <c r="G53" s="176"/>
      <c r="H53" s="176"/>
      <c r="I53" s="176"/>
      <c r="J53" s="176"/>
      <c r="K53" s="176"/>
      <c r="L53" s="177"/>
    </row>
    <row r="54" spans="1:12" ht="25.9" customHeight="1" x14ac:dyDescent="0.25">
      <c r="A54" s="169" t="s">
        <v>207</v>
      </c>
      <c r="B54" s="172"/>
      <c r="C54" s="75" t="s">
        <v>186</v>
      </c>
      <c r="D54" s="75" t="s">
        <v>187</v>
      </c>
      <c r="E54" s="75" t="s">
        <v>188</v>
      </c>
      <c r="F54" s="37">
        <v>19.8</v>
      </c>
      <c r="G54" s="38">
        <v>10</v>
      </c>
      <c r="H54" s="38">
        <v>8</v>
      </c>
      <c r="I54" s="122">
        <v>72.512000000000015</v>
      </c>
      <c r="J54" s="95">
        <f t="shared" si="0"/>
        <v>54.384000000000015</v>
      </c>
      <c r="K54" s="95">
        <f t="shared" si="1"/>
        <v>52.933760000000007</v>
      </c>
      <c r="L54" s="95">
        <f t="shared" si="2"/>
        <v>50.758400000000009</v>
      </c>
    </row>
    <row r="55" spans="1:12" ht="29.45" customHeight="1" x14ac:dyDescent="0.25">
      <c r="A55" s="170"/>
      <c r="B55" s="173"/>
      <c r="C55" s="75" t="s">
        <v>208</v>
      </c>
      <c r="D55" s="77" t="s">
        <v>251</v>
      </c>
      <c r="E55" s="75" t="s">
        <v>191</v>
      </c>
      <c r="F55" s="38">
        <v>2</v>
      </c>
      <c r="G55" s="37">
        <v>3.2</v>
      </c>
      <c r="H55" s="38">
        <v>6</v>
      </c>
      <c r="I55" s="122">
        <v>44.496000000000002</v>
      </c>
      <c r="J55" s="95">
        <f t="shared" si="0"/>
        <v>33.372</v>
      </c>
      <c r="K55" s="95">
        <f t="shared" si="1"/>
        <v>32.482080000000003</v>
      </c>
      <c r="L55" s="95">
        <f t="shared" si="2"/>
        <v>31.147199999999998</v>
      </c>
    </row>
    <row r="56" spans="1:12" ht="28.9" customHeight="1" x14ac:dyDescent="0.25">
      <c r="A56" s="171"/>
      <c r="B56" s="174"/>
      <c r="C56" s="75" t="s">
        <v>209</v>
      </c>
      <c r="D56" s="77" t="s">
        <v>252</v>
      </c>
      <c r="E56" s="75" t="s">
        <v>191</v>
      </c>
      <c r="F56" s="39">
        <v>3.35</v>
      </c>
      <c r="G56" s="76"/>
      <c r="H56" s="38">
        <v>1</v>
      </c>
      <c r="I56" s="122">
        <v>131.84</v>
      </c>
      <c r="J56" s="95">
        <f t="shared" si="0"/>
        <v>98.88</v>
      </c>
      <c r="K56" s="95">
        <f t="shared" si="1"/>
        <v>96.243200000000002</v>
      </c>
      <c r="L56" s="95">
        <f t="shared" si="2"/>
        <v>92.287999999999997</v>
      </c>
    </row>
    <row r="57" spans="1:12" ht="29.45" customHeight="1" x14ac:dyDescent="0.25">
      <c r="A57" s="169" t="s">
        <v>210</v>
      </c>
      <c r="B57" s="172"/>
      <c r="C57" s="75" t="s">
        <v>186</v>
      </c>
      <c r="D57" s="75" t="s">
        <v>187</v>
      </c>
      <c r="E57" s="75" t="s">
        <v>188</v>
      </c>
      <c r="F57" s="37">
        <v>19.8</v>
      </c>
      <c r="G57" s="38">
        <v>10</v>
      </c>
      <c r="H57" s="38">
        <v>8</v>
      </c>
      <c r="I57" s="122">
        <v>72.512000000000015</v>
      </c>
      <c r="J57" s="95">
        <f t="shared" si="0"/>
        <v>54.384000000000015</v>
      </c>
      <c r="K57" s="95">
        <f t="shared" si="1"/>
        <v>52.933760000000007</v>
      </c>
      <c r="L57" s="95">
        <f t="shared" si="2"/>
        <v>50.758400000000009</v>
      </c>
    </row>
    <row r="58" spans="1:12" ht="32.450000000000003" customHeight="1" x14ac:dyDescent="0.25">
      <c r="A58" s="170"/>
      <c r="B58" s="173"/>
      <c r="C58" s="75" t="s">
        <v>208</v>
      </c>
      <c r="D58" s="77" t="s">
        <v>251</v>
      </c>
      <c r="E58" s="75" t="s">
        <v>191</v>
      </c>
      <c r="F58" s="38">
        <v>2</v>
      </c>
      <c r="G58" s="37">
        <v>3.2</v>
      </c>
      <c r="H58" s="38">
        <v>6</v>
      </c>
      <c r="I58" s="122">
        <v>44.496000000000002</v>
      </c>
      <c r="J58" s="95">
        <f t="shared" si="0"/>
        <v>33.372</v>
      </c>
      <c r="K58" s="95">
        <f t="shared" si="1"/>
        <v>32.482080000000003</v>
      </c>
      <c r="L58" s="95">
        <f t="shared" si="2"/>
        <v>31.147199999999998</v>
      </c>
    </row>
    <row r="59" spans="1:12" ht="29.45" customHeight="1" x14ac:dyDescent="0.25">
      <c r="A59" s="171"/>
      <c r="B59" s="174"/>
      <c r="C59" s="75" t="s">
        <v>209</v>
      </c>
      <c r="D59" s="77" t="s">
        <v>252</v>
      </c>
      <c r="E59" s="75" t="s">
        <v>191</v>
      </c>
      <c r="F59" s="39">
        <v>3.35</v>
      </c>
      <c r="G59" s="76"/>
      <c r="H59" s="38">
        <v>1</v>
      </c>
      <c r="I59" s="122">
        <v>131.84</v>
      </c>
      <c r="J59" s="95">
        <f t="shared" si="0"/>
        <v>98.88</v>
      </c>
      <c r="K59" s="95">
        <f t="shared" si="1"/>
        <v>96.243200000000002</v>
      </c>
      <c r="L59" s="95">
        <f t="shared" si="2"/>
        <v>92.287999999999997</v>
      </c>
    </row>
    <row r="60" spans="1:12" ht="28.9" customHeight="1" x14ac:dyDescent="0.25">
      <c r="A60" s="169" t="s">
        <v>241</v>
      </c>
      <c r="B60" s="172"/>
      <c r="C60" s="75" t="s">
        <v>186</v>
      </c>
      <c r="D60" s="75" t="s">
        <v>187</v>
      </c>
      <c r="E60" s="75" t="s">
        <v>188</v>
      </c>
      <c r="F60" s="37">
        <v>19.8</v>
      </c>
      <c r="G60" s="38">
        <v>10</v>
      </c>
      <c r="H60" s="38">
        <v>8</v>
      </c>
      <c r="I60" s="122">
        <v>72.512000000000015</v>
      </c>
      <c r="J60" s="95">
        <f t="shared" si="0"/>
        <v>54.384000000000015</v>
      </c>
      <c r="K60" s="95">
        <f t="shared" si="1"/>
        <v>52.933760000000007</v>
      </c>
      <c r="L60" s="95">
        <f t="shared" si="2"/>
        <v>50.758400000000009</v>
      </c>
    </row>
    <row r="61" spans="1:12" ht="32.450000000000003" customHeight="1" x14ac:dyDescent="0.25">
      <c r="A61" s="170"/>
      <c r="B61" s="173"/>
      <c r="C61" s="75" t="s">
        <v>208</v>
      </c>
      <c r="D61" s="77" t="s">
        <v>251</v>
      </c>
      <c r="E61" s="75" t="s">
        <v>191</v>
      </c>
      <c r="F61" s="38">
        <v>2</v>
      </c>
      <c r="G61" s="37">
        <v>3.2</v>
      </c>
      <c r="H61" s="38">
        <v>6</v>
      </c>
      <c r="I61" s="122">
        <v>44.496000000000002</v>
      </c>
      <c r="J61" s="95">
        <f t="shared" si="0"/>
        <v>33.372</v>
      </c>
      <c r="K61" s="95">
        <f t="shared" si="1"/>
        <v>32.482080000000003</v>
      </c>
      <c r="L61" s="95">
        <f t="shared" si="2"/>
        <v>31.147199999999998</v>
      </c>
    </row>
    <row r="62" spans="1:12" ht="28.9" customHeight="1" x14ac:dyDescent="0.25">
      <c r="A62" s="171"/>
      <c r="B62" s="174"/>
      <c r="C62" s="75" t="s">
        <v>209</v>
      </c>
      <c r="D62" s="77" t="s">
        <v>252</v>
      </c>
      <c r="E62" s="75" t="s">
        <v>191</v>
      </c>
      <c r="F62" s="39">
        <v>3.35</v>
      </c>
      <c r="G62" s="76"/>
      <c r="H62" s="38">
        <v>1</v>
      </c>
      <c r="I62" s="122">
        <v>131.84</v>
      </c>
      <c r="J62" s="95">
        <f t="shared" si="0"/>
        <v>98.88</v>
      </c>
      <c r="K62" s="95">
        <f t="shared" si="1"/>
        <v>96.243200000000002</v>
      </c>
      <c r="L62" s="95">
        <f t="shared" si="2"/>
        <v>92.287999999999997</v>
      </c>
    </row>
    <row r="63" spans="1:12" ht="28.15" customHeight="1" x14ac:dyDescent="0.25">
      <c r="A63" s="169" t="s">
        <v>211</v>
      </c>
      <c r="B63" s="172"/>
      <c r="C63" s="75" t="s">
        <v>186</v>
      </c>
      <c r="D63" s="75" t="s">
        <v>187</v>
      </c>
      <c r="E63" s="75" t="s">
        <v>188</v>
      </c>
      <c r="F63" s="37">
        <v>19.8</v>
      </c>
      <c r="G63" s="38">
        <v>10</v>
      </c>
      <c r="H63" s="38">
        <v>8</v>
      </c>
      <c r="I63" s="122">
        <v>72.512000000000015</v>
      </c>
      <c r="J63" s="95">
        <f t="shared" si="0"/>
        <v>54.384000000000015</v>
      </c>
      <c r="K63" s="95">
        <f t="shared" si="1"/>
        <v>52.933760000000007</v>
      </c>
      <c r="L63" s="95">
        <f t="shared" si="2"/>
        <v>50.758400000000009</v>
      </c>
    </row>
    <row r="64" spans="1:12" ht="32.450000000000003" customHeight="1" x14ac:dyDescent="0.25">
      <c r="A64" s="170"/>
      <c r="B64" s="173"/>
      <c r="C64" s="75" t="s">
        <v>208</v>
      </c>
      <c r="D64" s="77" t="s">
        <v>251</v>
      </c>
      <c r="E64" s="75" t="s">
        <v>191</v>
      </c>
      <c r="F64" s="38">
        <v>2</v>
      </c>
      <c r="G64" s="37">
        <v>3.2</v>
      </c>
      <c r="H64" s="38">
        <v>6</v>
      </c>
      <c r="I64" s="122">
        <v>44.496000000000002</v>
      </c>
      <c r="J64" s="95">
        <f t="shared" si="0"/>
        <v>33.372</v>
      </c>
      <c r="K64" s="95">
        <f t="shared" si="1"/>
        <v>32.482080000000003</v>
      </c>
      <c r="L64" s="95">
        <f t="shared" si="2"/>
        <v>31.147199999999998</v>
      </c>
    </row>
    <row r="65" spans="1:12" ht="31.9" customHeight="1" x14ac:dyDescent="0.25">
      <c r="A65" s="171"/>
      <c r="B65" s="174"/>
      <c r="C65" s="75" t="s">
        <v>209</v>
      </c>
      <c r="D65" s="77" t="s">
        <v>252</v>
      </c>
      <c r="E65" s="75" t="s">
        <v>191</v>
      </c>
      <c r="F65" s="39">
        <v>3.35</v>
      </c>
      <c r="G65" s="76"/>
      <c r="H65" s="38">
        <v>1</v>
      </c>
      <c r="I65" s="122">
        <v>131.84</v>
      </c>
      <c r="J65" s="95">
        <f t="shared" si="0"/>
        <v>98.88</v>
      </c>
      <c r="K65" s="95">
        <f t="shared" si="1"/>
        <v>96.243200000000002</v>
      </c>
      <c r="L65" s="95">
        <f t="shared" si="2"/>
        <v>92.287999999999997</v>
      </c>
    </row>
    <row r="66" spans="1:12" ht="31.9" customHeight="1" x14ac:dyDescent="0.25">
      <c r="A66" s="46"/>
      <c r="B66" s="47"/>
      <c r="C66" s="46"/>
      <c r="D66" s="46"/>
      <c r="E66" s="46"/>
      <c r="F66" s="48"/>
      <c r="G66" s="47"/>
      <c r="H66" s="49"/>
      <c r="I66" s="123"/>
    </row>
    <row r="67" spans="1:12" x14ac:dyDescent="0.25">
      <c r="A67" s="93" t="s">
        <v>249</v>
      </c>
    </row>
    <row r="68" spans="1:12" x14ac:dyDescent="0.25">
      <c r="A68" s="93" t="s">
        <v>253</v>
      </c>
    </row>
    <row r="69" spans="1:12" x14ac:dyDescent="0.25">
      <c r="A69" s="79" t="s">
        <v>8</v>
      </c>
    </row>
    <row r="70" spans="1:12" x14ac:dyDescent="0.25">
      <c r="A70" s="79" t="s">
        <v>9</v>
      </c>
    </row>
  </sheetData>
  <mergeCells count="41">
    <mergeCell ref="B32:B34"/>
    <mergeCell ref="A14:A16"/>
    <mergeCell ref="B14:B16"/>
    <mergeCell ref="A17:A19"/>
    <mergeCell ref="B17:B19"/>
    <mergeCell ref="A20:A22"/>
    <mergeCell ref="B20:B22"/>
    <mergeCell ref="A23:A25"/>
    <mergeCell ref="B23:B25"/>
    <mergeCell ref="A26:A28"/>
    <mergeCell ref="B26:B28"/>
    <mergeCell ref="A29:A31"/>
    <mergeCell ref="B29:B31"/>
    <mergeCell ref="A3:D4"/>
    <mergeCell ref="A8:A10"/>
    <mergeCell ref="B8:B10"/>
    <mergeCell ref="A11:A13"/>
    <mergeCell ref="B11:B13"/>
    <mergeCell ref="A7:L7"/>
    <mergeCell ref="A5:D5"/>
    <mergeCell ref="A46:A48"/>
    <mergeCell ref="B46:B48"/>
    <mergeCell ref="A49:A51"/>
    <mergeCell ref="B49:B51"/>
    <mergeCell ref="A53:L53"/>
    <mergeCell ref="A63:A65"/>
    <mergeCell ref="B63:B65"/>
    <mergeCell ref="A36:L36"/>
    <mergeCell ref="A32:A34"/>
    <mergeCell ref="A57:A59"/>
    <mergeCell ref="B57:B59"/>
    <mergeCell ref="A60:A62"/>
    <mergeCell ref="B60:B62"/>
    <mergeCell ref="A54:A56"/>
    <mergeCell ref="B54:B56"/>
    <mergeCell ref="A37:A39"/>
    <mergeCell ref="B37:B39"/>
    <mergeCell ref="A40:A42"/>
    <mergeCell ref="B40:B42"/>
    <mergeCell ref="A43:A45"/>
    <mergeCell ref="B43:B45"/>
  </mergeCells>
  <pageMargins left="0.7" right="0.7" top="0.75" bottom="0.75" header="0.3" footer="0.3"/>
  <pageSetup paperSize="9" scale="67" orientation="portrait" r:id="rId1"/>
  <rowBreaks count="1" manualBreakCount="1">
    <brk id="34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DA54-B833-48AA-9D87-6677B372AA09}">
  <dimension ref="A3:M60"/>
  <sheetViews>
    <sheetView workbookViewId="0">
      <selection activeCell="N7" sqref="N7"/>
    </sheetView>
  </sheetViews>
  <sheetFormatPr defaultColWidth="9" defaultRowHeight="15.75" x14ac:dyDescent="0.25"/>
  <cols>
    <col min="1" max="1" width="12.125" style="24" customWidth="1"/>
    <col min="2" max="2" width="16.5" style="24" customWidth="1"/>
    <col min="3" max="3" width="15.625" style="24" customWidth="1"/>
    <col min="4" max="4" width="8.625" style="24" customWidth="1"/>
    <col min="5" max="5" width="3.875" style="24" bestFit="1" customWidth="1"/>
    <col min="6" max="6" width="3.75" style="24" bestFit="1" customWidth="1"/>
    <col min="7" max="7" width="4.625" style="24" customWidth="1"/>
    <col min="8" max="8" width="7.375" style="24" bestFit="1" customWidth="1"/>
    <col min="9" max="9" width="5.25" style="24" customWidth="1"/>
    <col min="10" max="10" width="13.875" style="119" customWidth="1"/>
    <col min="11" max="16384" width="9" style="24"/>
  </cols>
  <sheetData>
    <row r="3" spans="1:13" x14ac:dyDescent="0.25">
      <c r="A3" s="185" t="s">
        <v>323</v>
      </c>
      <c r="B3" s="185"/>
      <c r="C3" s="185"/>
      <c r="D3" s="185"/>
    </row>
    <row r="4" spans="1:13" x14ac:dyDescent="0.25">
      <c r="A4" s="185" t="s">
        <v>454</v>
      </c>
      <c r="B4" s="185"/>
      <c r="C4" s="185"/>
      <c r="D4" s="116"/>
    </row>
    <row r="5" spans="1:13" ht="20.25" x14ac:dyDescent="0.25">
      <c r="A5" s="181" t="s">
        <v>324</v>
      </c>
      <c r="B5" s="181"/>
      <c r="C5" s="181"/>
      <c r="D5" s="181"/>
    </row>
    <row r="6" spans="1:13" ht="63.75" x14ac:dyDescent="0.25">
      <c r="A6" s="36" t="s">
        <v>212</v>
      </c>
      <c r="B6" s="35" t="s">
        <v>177</v>
      </c>
      <c r="C6" s="35" t="s">
        <v>178</v>
      </c>
      <c r="D6" s="35" t="s">
        <v>213</v>
      </c>
      <c r="E6" s="36" t="s">
        <v>214</v>
      </c>
      <c r="F6" s="35" t="s">
        <v>215</v>
      </c>
      <c r="G6" s="35" t="s">
        <v>216</v>
      </c>
      <c r="H6" s="35" t="s">
        <v>217</v>
      </c>
      <c r="I6" s="35" t="s">
        <v>218</v>
      </c>
      <c r="J6" s="120" t="s">
        <v>233</v>
      </c>
      <c r="K6" s="36" t="s">
        <v>314</v>
      </c>
      <c r="L6" s="36" t="s">
        <v>315</v>
      </c>
      <c r="M6" s="36" t="s">
        <v>316</v>
      </c>
    </row>
    <row r="7" spans="1:13" ht="75" customHeight="1" x14ac:dyDescent="0.25">
      <c r="A7" s="182" t="s">
        <v>220</v>
      </c>
      <c r="B7" s="77" t="s">
        <v>242</v>
      </c>
      <c r="C7" s="114"/>
      <c r="D7" s="111" t="s">
        <v>219</v>
      </c>
      <c r="E7" s="38">
        <v>64</v>
      </c>
      <c r="F7" s="38">
        <v>29</v>
      </c>
      <c r="G7" s="39">
        <v>0.45</v>
      </c>
      <c r="H7" s="39">
        <v>64.8</v>
      </c>
      <c r="I7" s="39">
        <v>18.100000000000001</v>
      </c>
      <c r="J7" s="121">
        <v>83.104875000000007</v>
      </c>
      <c r="K7" s="95">
        <f>J7*0.75</f>
        <v>62.328656250000009</v>
      </c>
      <c r="L7" s="95">
        <f>J7*0.73</f>
        <v>60.66655875</v>
      </c>
      <c r="M7" s="95">
        <f>J7*0.7</f>
        <v>58.173412499999998</v>
      </c>
    </row>
    <row r="8" spans="1:13" ht="76.5" customHeight="1" x14ac:dyDescent="0.25">
      <c r="A8" s="183"/>
      <c r="B8" s="77" t="s">
        <v>243</v>
      </c>
      <c r="C8" s="114"/>
      <c r="D8" s="111" t="s">
        <v>219</v>
      </c>
      <c r="E8" s="38">
        <v>64</v>
      </c>
      <c r="F8" s="38">
        <v>29</v>
      </c>
      <c r="G8" s="39">
        <v>0.45</v>
      </c>
      <c r="H8" s="39">
        <v>64.8</v>
      </c>
      <c r="I8" s="39">
        <v>18.100000000000001</v>
      </c>
      <c r="J8" s="121">
        <v>83.104875000000007</v>
      </c>
      <c r="K8" s="95">
        <f t="shared" ref="K8:K55" si="0">J8*0.75</f>
        <v>62.328656250000009</v>
      </c>
      <c r="L8" s="95">
        <f t="shared" ref="L8:L17" si="1">J8*0.73</f>
        <v>60.66655875</v>
      </c>
      <c r="M8" s="95">
        <f t="shared" ref="M8:M17" si="2">J8*0.7</f>
        <v>58.173412499999998</v>
      </c>
    </row>
    <row r="9" spans="1:13" ht="83.25" customHeight="1" x14ac:dyDescent="0.25">
      <c r="A9" s="183"/>
      <c r="B9" s="77" t="s">
        <v>221</v>
      </c>
      <c r="C9" s="76"/>
      <c r="D9" s="111" t="s">
        <v>219</v>
      </c>
      <c r="E9" s="38">
        <v>64</v>
      </c>
      <c r="F9" s="38">
        <v>29</v>
      </c>
      <c r="G9" s="39">
        <v>0.45</v>
      </c>
      <c r="H9" s="39">
        <v>64.8</v>
      </c>
      <c r="I9" s="39">
        <v>18.100000000000001</v>
      </c>
      <c r="J9" s="121">
        <v>83.104875000000007</v>
      </c>
      <c r="K9" s="95">
        <f t="shared" si="0"/>
        <v>62.328656250000009</v>
      </c>
      <c r="L9" s="95">
        <f t="shared" si="1"/>
        <v>60.66655875</v>
      </c>
      <c r="M9" s="95">
        <f t="shared" si="2"/>
        <v>58.173412499999998</v>
      </c>
    </row>
    <row r="10" spans="1:13" ht="85.5" customHeight="1" x14ac:dyDescent="0.25">
      <c r="A10" s="183"/>
      <c r="B10" s="77" t="s">
        <v>250</v>
      </c>
      <c r="C10" s="76"/>
      <c r="D10" s="77" t="s">
        <v>285</v>
      </c>
      <c r="E10" s="38">
        <v>64</v>
      </c>
      <c r="F10" s="38">
        <v>29</v>
      </c>
      <c r="G10" s="39">
        <v>0.45</v>
      </c>
      <c r="H10" s="39">
        <v>64.8</v>
      </c>
      <c r="I10" s="39">
        <v>18.100000000000001</v>
      </c>
      <c r="J10" s="121">
        <v>83.104875000000007</v>
      </c>
      <c r="K10" s="95">
        <f t="shared" si="0"/>
        <v>62.328656250000009</v>
      </c>
      <c r="L10" s="95">
        <f t="shared" si="1"/>
        <v>60.66655875</v>
      </c>
      <c r="M10" s="95">
        <f t="shared" si="2"/>
        <v>58.173412499999998</v>
      </c>
    </row>
    <row r="11" spans="1:13" ht="76.5" customHeight="1" x14ac:dyDescent="0.25">
      <c r="A11" s="184"/>
      <c r="B11" s="77" t="s">
        <v>222</v>
      </c>
      <c r="C11" s="76"/>
      <c r="D11" s="111" t="s">
        <v>219</v>
      </c>
      <c r="E11" s="38">
        <v>64</v>
      </c>
      <c r="F11" s="38">
        <v>29</v>
      </c>
      <c r="G11" s="39">
        <v>0.45</v>
      </c>
      <c r="H11" s="39">
        <v>64.8</v>
      </c>
      <c r="I11" s="39">
        <v>18.100000000000001</v>
      </c>
      <c r="J11" s="121">
        <v>83.104875000000007</v>
      </c>
      <c r="K11" s="95">
        <f t="shared" si="0"/>
        <v>62.328656250000009</v>
      </c>
      <c r="L11" s="95">
        <f t="shared" si="1"/>
        <v>60.66655875</v>
      </c>
      <c r="M11" s="95">
        <f t="shared" si="2"/>
        <v>58.173412499999998</v>
      </c>
    </row>
    <row r="12" spans="1:13" ht="79.5" customHeight="1" x14ac:dyDescent="0.25">
      <c r="A12" s="186" t="s">
        <v>223</v>
      </c>
      <c r="B12" s="77" t="s">
        <v>224</v>
      </c>
      <c r="C12" s="40"/>
      <c r="D12" s="77" t="s">
        <v>225</v>
      </c>
      <c r="E12" s="38">
        <v>41</v>
      </c>
      <c r="F12" s="38">
        <v>23</v>
      </c>
      <c r="G12" s="39">
        <v>0.56000000000000005</v>
      </c>
      <c r="H12" s="39">
        <v>66.760000000000005</v>
      </c>
      <c r="I12" s="39">
        <v>17.5</v>
      </c>
      <c r="J12" s="121">
        <v>129.91608000000002</v>
      </c>
      <c r="K12" s="95">
        <f t="shared" si="0"/>
        <v>97.437060000000017</v>
      </c>
      <c r="L12" s="95">
        <f t="shared" si="1"/>
        <v>94.838738400000011</v>
      </c>
      <c r="M12" s="95">
        <f t="shared" si="2"/>
        <v>90.94125600000001</v>
      </c>
    </row>
    <row r="13" spans="1:13" ht="81" customHeight="1" x14ac:dyDescent="0.25">
      <c r="A13" s="187"/>
      <c r="B13" s="77" t="s">
        <v>226</v>
      </c>
      <c r="C13" s="40"/>
      <c r="D13" s="77" t="s">
        <v>225</v>
      </c>
      <c r="E13" s="38">
        <v>41</v>
      </c>
      <c r="F13" s="38">
        <v>23</v>
      </c>
      <c r="G13" s="39">
        <v>0.56000000000000005</v>
      </c>
      <c r="H13" s="39">
        <v>66.760000000000005</v>
      </c>
      <c r="I13" s="39">
        <v>17.5</v>
      </c>
      <c r="J13" s="121">
        <v>129.91608000000002</v>
      </c>
      <c r="K13" s="95">
        <f t="shared" si="0"/>
        <v>97.437060000000017</v>
      </c>
      <c r="L13" s="95">
        <f t="shared" si="1"/>
        <v>94.838738400000011</v>
      </c>
      <c r="M13" s="95">
        <f t="shared" si="2"/>
        <v>90.94125600000001</v>
      </c>
    </row>
    <row r="14" spans="1:13" ht="82.5" customHeight="1" x14ac:dyDescent="0.25">
      <c r="A14" s="187"/>
      <c r="B14" s="77" t="s">
        <v>227</v>
      </c>
      <c r="C14" s="40"/>
      <c r="D14" s="77" t="s">
        <v>225</v>
      </c>
      <c r="E14" s="38">
        <v>41</v>
      </c>
      <c r="F14" s="38">
        <v>23</v>
      </c>
      <c r="G14" s="39">
        <v>0.56000000000000005</v>
      </c>
      <c r="H14" s="39">
        <v>66.760000000000005</v>
      </c>
      <c r="I14" s="39">
        <v>17.5</v>
      </c>
      <c r="J14" s="121">
        <v>129.91608000000002</v>
      </c>
      <c r="K14" s="95">
        <f t="shared" si="0"/>
        <v>97.437060000000017</v>
      </c>
      <c r="L14" s="95">
        <f t="shared" si="1"/>
        <v>94.838738400000011</v>
      </c>
      <c r="M14" s="95">
        <f t="shared" si="2"/>
        <v>90.94125600000001</v>
      </c>
    </row>
    <row r="15" spans="1:13" ht="82.5" customHeight="1" x14ac:dyDescent="0.25">
      <c r="A15" s="182" t="s">
        <v>391</v>
      </c>
      <c r="B15" s="77" t="s">
        <v>392</v>
      </c>
      <c r="C15" s="114"/>
      <c r="D15" s="111" t="s">
        <v>259</v>
      </c>
      <c r="E15" s="77">
        <v>48</v>
      </c>
      <c r="F15" s="111">
        <v>29</v>
      </c>
      <c r="G15" s="111">
        <v>0.60399999999999998</v>
      </c>
      <c r="H15" s="111">
        <v>59.811999999999998</v>
      </c>
      <c r="I15" s="111">
        <v>18.239999999999998</v>
      </c>
      <c r="J15" s="121">
        <v>83.104875000000007</v>
      </c>
      <c r="K15" s="95">
        <f t="shared" si="0"/>
        <v>62.328656250000009</v>
      </c>
      <c r="L15" s="95">
        <f t="shared" si="1"/>
        <v>60.66655875</v>
      </c>
      <c r="M15" s="95">
        <f t="shared" si="2"/>
        <v>58.173412499999998</v>
      </c>
    </row>
    <row r="16" spans="1:13" ht="82.5" customHeight="1" x14ac:dyDescent="0.25">
      <c r="A16" s="183"/>
      <c r="B16" s="77" t="s">
        <v>393</v>
      </c>
      <c r="C16" s="114"/>
      <c r="D16" s="111" t="s">
        <v>259</v>
      </c>
      <c r="E16" s="77">
        <v>48</v>
      </c>
      <c r="F16" s="111">
        <v>29</v>
      </c>
      <c r="G16" s="111">
        <v>0.60399999999999998</v>
      </c>
      <c r="H16" s="111">
        <v>59.811999999999998</v>
      </c>
      <c r="I16" s="111">
        <v>18.239999999999998</v>
      </c>
      <c r="J16" s="121">
        <v>83.104875000000007</v>
      </c>
      <c r="K16" s="95">
        <f t="shared" si="0"/>
        <v>62.328656250000009</v>
      </c>
      <c r="L16" s="95">
        <f t="shared" si="1"/>
        <v>60.66655875</v>
      </c>
      <c r="M16" s="95">
        <f t="shared" si="2"/>
        <v>58.173412499999998</v>
      </c>
    </row>
    <row r="17" spans="1:13" ht="82.5" customHeight="1" x14ac:dyDescent="0.25">
      <c r="A17" s="184"/>
      <c r="B17" s="77" t="s">
        <v>394</v>
      </c>
      <c r="C17" s="114"/>
      <c r="D17" s="111" t="s">
        <v>259</v>
      </c>
      <c r="E17" s="77">
        <v>48</v>
      </c>
      <c r="F17" s="111">
        <v>29</v>
      </c>
      <c r="G17" s="111">
        <v>0.60399999999999998</v>
      </c>
      <c r="H17" s="111">
        <v>59.811999999999998</v>
      </c>
      <c r="I17" s="111">
        <v>18.239999999999998</v>
      </c>
      <c r="J17" s="121">
        <v>83.104875000000007</v>
      </c>
      <c r="K17" s="95">
        <f t="shared" si="0"/>
        <v>62.328656250000009</v>
      </c>
      <c r="L17" s="95">
        <f t="shared" si="1"/>
        <v>60.66655875</v>
      </c>
      <c r="M17" s="95">
        <f t="shared" si="2"/>
        <v>58.173412499999998</v>
      </c>
    </row>
    <row r="18" spans="1:13" ht="63.75" x14ac:dyDescent="0.25">
      <c r="A18" s="36" t="s">
        <v>212</v>
      </c>
      <c r="B18" s="35" t="s">
        <v>177</v>
      </c>
      <c r="C18" s="35" t="s">
        <v>178</v>
      </c>
      <c r="D18" s="35" t="s">
        <v>213</v>
      </c>
      <c r="E18" s="36" t="s">
        <v>214</v>
      </c>
      <c r="F18" s="35" t="s">
        <v>215</v>
      </c>
      <c r="G18" s="35" t="s">
        <v>216</v>
      </c>
      <c r="H18" s="35" t="s">
        <v>217</v>
      </c>
      <c r="I18" s="35" t="s">
        <v>218</v>
      </c>
      <c r="J18" s="120" t="s">
        <v>234</v>
      </c>
      <c r="K18" s="36" t="s">
        <v>314</v>
      </c>
      <c r="L18" s="36" t="s">
        <v>315</v>
      </c>
      <c r="M18" s="36" t="s">
        <v>316</v>
      </c>
    </row>
    <row r="19" spans="1:13" ht="76.5" customHeight="1" x14ac:dyDescent="0.25">
      <c r="A19" s="182" t="s">
        <v>391</v>
      </c>
      <c r="B19" s="77" t="s">
        <v>398</v>
      </c>
      <c r="C19" s="114"/>
      <c r="D19" s="111" t="s">
        <v>259</v>
      </c>
      <c r="E19" s="77">
        <v>48</v>
      </c>
      <c r="F19" s="111">
        <v>29</v>
      </c>
      <c r="G19" s="111">
        <v>0.60399999999999998</v>
      </c>
      <c r="H19" s="111">
        <v>59.811999999999998</v>
      </c>
      <c r="I19" s="111">
        <v>18.239999999999998</v>
      </c>
      <c r="J19" s="121">
        <v>83.104875000000007</v>
      </c>
      <c r="K19" s="95">
        <f t="shared" si="0"/>
        <v>62.328656250000009</v>
      </c>
      <c r="L19" s="95">
        <f t="shared" ref="L19" si="3">J19*0.73</f>
        <v>60.66655875</v>
      </c>
      <c r="M19" s="95">
        <f t="shared" ref="M19" si="4">J19*0.7</f>
        <v>58.173412499999998</v>
      </c>
    </row>
    <row r="20" spans="1:13" ht="82.5" customHeight="1" x14ac:dyDescent="0.25">
      <c r="A20" s="183"/>
      <c r="B20" s="77" t="s">
        <v>395</v>
      </c>
      <c r="C20" s="114"/>
      <c r="D20" s="111" t="s">
        <v>259</v>
      </c>
      <c r="E20" s="77">
        <v>48</v>
      </c>
      <c r="F20" s="111">
        <v>29</v>
      </c>
      <c r="G20" s="111">
        <v>0.60399999999999998</v>
      </c>
      <c r="H20" s="111">
        <v>59.811999999999998</v>
      </c>
      <c r="I20" s="111">
        <v>18.239999999999998</v>
      </c>
      <c r="J20" s="121">
        <v>83.104875000000007</v>
      </c>
      <c r="K20" s="95">
        <f t="shared" si="0"/>
        <v>62.328656250000009</v>
      </c>
      <c r="L20" s="95">
        <f t="shared" ref="L20:L29" si="5">J20*0.73</f>
        <v>60.66655875</v>
      </c>
      <c r="M20" s="95">
        <f t="shared" ref="M20:M29" si="6">J20*0.7</f>
        <v>58.173412499999998</v>
      </c>
    </row>
    <row r="21" spans="1:13" ht="82.5" customHeight="1" x14ac:dyDescent="0.25">
      <c r="A21" s="183"/>
      <c r="B21" s="77" t="s">
        <v>396</v>
      </c>
      <c r="C21" s="114"/>
      <c r="D21" s="111" t="s">
        <v>259</v>
      </c>
      <c r="E21" s="77">
        <v>48</v>
      </c>
      <c r="F21" s="111">
        <v>29</v>
      </c>
      <c r="G21" s="111">
        <v>0.60399999999999998</v>
      </c>
      <c r="H21" s="111">
        <v>59.811999999999998</v>
      </c>
      <c r="I21" s="111">
        <v>18.239999999999998</v>
      </c>
      <c r="J21" s="121">
        <v>83.104875000000007</v>
      </c>
      <c r="K21" s="95">
        <f t="shared" si="0"/>
        <v>62.328656250000009</v>
      </c>
      <c r="L21" s="95">
        <f t="shared" si="5"/>
        <v>60.66655875</v>
      </c>
      <c r="M21" s="95">
        <f t="shared" si="6"/>
        <v>58.173412499999998</v>
      </c>
    </row>
    <row r="22" spans="1:13" ht="82.5" customHeight="1" x14ac:dyDescent="0.25">
      <c r="A22" s="184"/>
      <c r="B22" s="77" t="s">
        <v>397</v>
      </c>
      <c r="C22" s="114"/>
      <c r="D22" s="111" t="s">
        <v>259</v>
      </c>
      <c r="E22" s="77">
        <v>48</v>
      </c>
      <c r="F22" s="111">
        <v>29</v>
      </c>
      <c r="G22" s="111">
        <v>0.60399999999999998</v>
      </c>
      <c r="H22" s="111">
        <v>59.811999999999998</v>
      </c>
      <c r="I22" s="111">
        <v>18.239999999999998</v>
      </c>
      <c r="J22" s="121">
        <v>83.104875000000007</v>
      </c>
      <c r="K22" s="95">
        <f t="shared" si="0"/>
        <v>62.328656250000009</v>
      </c>
      <c r="L22" s="95">
        <f t="shared" si="5"/>
        <v>60.66655875</v>
      </c>
      <c r="M22" s="95">
        <f t="shared" si="6"/>
        <v>58.173412499999998</v>
      </c>
    </row>
    <row r="23" spans="1:13" ht="63" customHeight="1" x14ac:dyDescent="0.25">
      <c r="A23" s="190" t="s">
        <v>399</v>
      </c>
      <c r="B23" s="77" t="s">
        <v>400</v>
      </c>
      <c r="C23" s="40"/>
      <c r="D23" s="77" t="s">
        <v>225</v>
      </c>
      <c r="E23" s="38">
        <v>41</v>
      </c>
      <c r="F23" s="38">
        <v>23</v>
      </c>
      <c r="G23" s="39">
        <v>0.56000000000000005</v>
      </c>
      <c r="H23" s="39">
        <v>66.760000000000005</v>
      </c>
      <c r="I23" s="39">
        <v>17.5</v>
      </c>
      <c r="J23" s="121">
        <v>129.91608000000002</v>
      </c>
      <c r="K23" s="95">
        <f t="shared" si="0"/>
        <v>97.437060000000017</v>
      </c>
      <c r="L23" s="95">
        <f t="shared" si="5"/>
        <v>94.838738400000011</v>
      </c>
      <c r="M23" s="95">
        <f t="shared" si="6"/>
        <v>90.94125600000001</v>
      </c>
    </row>
    <row r="24" spans="1:13" ht="61.5" customHeight="1" x14ac:dyDescent="0.25">
      <c r="A24" s="191"/>
      <c r="B24" s="77" t="s">
        <v>401</v>
      </c>
      <c r="C24" s="114"/>
      <c r="D24" s="77" t="s">
        <v>225</v>
      </c>
      <c r="E24" s="38">
        <v>41</v>
      </c>
      <c r="F24" s="38">
        <v>23</v>
      </c>
      <c r="G24" s="39">
        <v>0.56000000000000005</v>
      </c>
      <c r="H24" s="39">
        <v>66.760000000000005</v>
      </c>
      <c r="I24" s="39">
        <v>17.5</v>
      </c>
      <c r="J24" s="121">
        <v>129.91608000000002</v>
      </c>
      <c r="K24" s="95">
        <f t="shared" si="0"/>
        <v>97.437060000000017</v>
      </c>
      <c r="L24" s="95">
        <f t="shared" si="5"/>
        <v>94.838738400000011</v>
      </c>
      <c r="M24" s="95">
        <f t="shared" si="6"/>
        <v>90.94125600000001</v>
      </c>
    </row>
    <row r="25" spans="1:13" ht="60.75" customHeight="1" x14ac:dyDescent="0.25">
      <c r="A25" s="191"/>
      <c r="B25" s="77" t="s">
        <v>402</v>
      </c>
      <c r="C25" s="114"/>
      <c r="D25" s="77" t="s">
        <v>225</v>
      </c>
      <c r="E25" s="38">
        <v>41</v>
      </c>
      <c r="F25" s="38">
        <v>23</v>
      </c>
      <c r="G25" s="39">
        <v>0.56000000000000005</v>
      </c>
      <c r="H25" s="39">
        <v>66.760000000000005</v>
      </c>
      <c r="I25" s="39">
        <v>17.5</v>
      </c>
      <c r="J25" s="121">
        <v>129.91608000000002</v>
      </c>
      <c r="K25" s="95">
        <f t="shared" si="0"/>
        <v>97.437060000000017</v>
      </c>
      <c r="L25" s="95">
        <f t="shared" si="5"/>
        <v>94.838738400000011</v>
      </c>
      <c r="M25" s="95">
        <f t="shared" si="6"/>
        <v>90.94125600000001</v>
      </c>
    </row>
    <row r="26" spans="1:13" ht="68.25" customHeight="1" x14ac:dyDescent="0.25">
      <c r="A26" s="191"/>
      <c r="B26" s="77" t="s">
        <v>403</v>
      </c>
      <c r="C26" s="114"/>
      <c r="D26" s="77" t="s">
        <v>225</v>
      </c>
      <c r="E26" s="38">
        <v>41</v>
      </c>
      <c r="F26" s="38">
        <v>23</v>
      </c>
      <c r="G26" s="39">
        <v>0.56000000000000005</v>
      </c>
      <c r="H26" s="39">
        <v>66.760000000000005</v>
      </c>
      <c r="I26" s="39">
        <v>17.5</v>
      </c>
      <c r="J26" s="121">
        <v>129.91608000000002</v>
      </c>
      <c r="K26" s="95">
        <f t="shared" si="0"/>
        <v>97.437060000000017</v>
      </c>
      <c r="L26" s="95">
        <f t="shared" si="5"/>
        <v>94.838738400000011</v>
      </c>
      <c r="M26" s="95">
        <f t="shared" si="6"/>
        <v>90.94125600000001</v>
      </c>
    </row>
    <row r="27" spans="1:13" ht="66.75" customHeight="1" x14ac:dyDescent="0.25">
      <c r="A27" s="191"/>
      <c r="B27" s="77" t="s">
        <v>404</v>
      </c>
      <c r="C27" s="114"/>
      <c r="D27" s="77" t="s">
        <v>225</v>
      </c>
      <c r="E27" s="38">
        <v>41</v>
      </c>
      <c r="F27" s="38">
        <v>23</v>
      </c>
      <c r="G27" s="39">
        <v>0.56000000000000005</v>
      </c>
      <c r="H27" s="39">
        <v>66.760000000000005</v>
      </c>
      <c r="I27" s="39">
        <v>17.5</v>
      </c>
      <c r="J27" s="121">
        <v>129.91608000000002</v>
      </c>
      <c r="K27" s="95">
        <f t="shared" si="0"/>
        <v>97.437060000000017</v>
      </c>
      <c r="L27" s="95">
        <f t="shared" si="5"/>
        <v>94.838738400000011</v>
      </c>
      <c r="M27" s="95">
        <f t="shared" si="6"/>
        <v>90.94125600000001</v>
      </c>
    </row>
    <row r="28" spans="1:13" ht="66.75" customHeight="1" x14ac:dyDescent="0.25">
      <c r="A28" s="191"/>
      <c r="B28" s="77" t="s">
        <v>405</v>
      </c>
      <c r="C28" s="114"/>
      <c r="D28" s="77" t="s">
        <v>225</v>
      </c>
      <c r="E28" s="38">
        <v>41</v>
      </c>
      <c r="F28" s="38">
        <v>23</v>
      </c>
      <c r="G28" s="39">
        <v>0.56000000000000005</v>
      </c>
      <c r="H28" s="39">
        <v>66.760000000000005</v>
      </c>
      <c r="I28" s="39">
        <v>17.5</v>
      </c>
      <c r="J28" s="121">
        <v>129.91608000000002</v>
      </c>
      <c r="K28" s="95">
        <f t="shared" si="0"/>
        <v>97.437060000000017</v>
      </c>
      <c r="L28" s="95">
        <f t="shared" si="5"/>
        <v>94.838738400000011</v>
      </c>
      <c r="M28" s="95">
        <f t="shared" si="6"/>
        <v>90.94125600000001</v>
      </c>
    </row>
    <row r="29" spans="1:13" ht="83.25" customHeight="1" x14ac:dyDescent="0.25">
      <c r="A29" s="192"/>
      <c r="B29" s="77" t="s">
        <v>406</v>
      </c>
      <c r="C29" s="114"/>
      <c r="D29" s="77" t="s">
        <v>225</v>
      </c>
      <c r="E29" s="38">
        <v>41</v>
      </c>
      <c r="F29" s="38">
        <v>23</v>
      </c>
      <c r="G29" s="39">
        <v>0.56000000000000005</v>
      </c>
      <c r="H29" s="39">
        <v>66.760000000000005</v>
      </c>
      <c r="I29" s="39">
        <v>17.5</v>
      </c>
      <c r="J29" s="121">
        <v>129.91608000000002</v>
      </c>
      <c r="K29" s="95">
        <f t="shared" si="0"/>
        <v>97.437060000000017</v>
      </c>
      <c r="L29" s="95">
        <f t="shared" si="5"/>
        <v>94.838738400000011</v>
      </c>
      <c r="M29" s="95">
        <f t="shared" si="6"/>
        <v>90.94125600000001</v>
      </c>
    </row>
    <row r="30" spans="1:13" ht="63.75" x14ac:dyDescent="0.25">
      <c r="A30" s="36" t="s">
        <v>212</v>
      </c>
      <c r="B30" s="35" t="s">
        <v>177</v>
      </c>
      <c r="C30" s="35" t="s">
        <v>178</v>
      </c>
      <c r="D30" s="35" t="s">
        <v>213</v>
      </c>
      <c r="E30" s="36" t="s">
        <v>214</v>
      </c>
      <c r="F30" s="35" t="s">
        <v>215</v>
      </c>
      <c r="G30" s="35" t="s">
        <v>216</v>
      </c>
      <c r="H30" s="35" t="s">
        <v>217</v>
      </c>
      <c r="I30" s="35" t="s">
        <v>218</v>
      </c>
      <c r="J30" s="120" t="s">
        <v>234</v>
      </c>
      <c r="K30" s="36" t="s">
        <v>314</v>
      </c>
      <c r="L30" s="36" t="s">
        <v>315</v>
      </c>
      <c r="M30" s="36" t="s">
        <v>316</v>
      </c>
    </row>
    <row r="31" spans="1:13" ht="57.75" customHeight="1" x14ac:dyDescent="0.25">
      <c r="A31" s="190" t="s">
        <v>407</v>
      </c>
      <c r="B31" s="77" t="s">
        <v>408</v>
      </c>
      <c r="C31" s="114"/>
      <c r="D31" s="111" t="s">
        <v>260</v>
      </c>
      <c r="E31" s="77">
        <v>53</v>
      </c>
      <c r="F31" s="111">
        <v>24</v>
      </c>
      <c r="G31" s="111">
        <f>I31/E31</f>
        <v>0.34056603773584909</v>
      </c>
      <c r="H31" s="111">
        <v>64.75</v>
      </c>
      <c r="I31" s="111">
        <v>18.05</v>
      </c>
      <c r="J31" s="121">
        <v>94.36354200000001</v>
      </c>
      <c r="K31" s="95">
        <f t="shared" si="0"/>
        <v>70.772656500000011</v>
      </c>
      <c r="L31" s="95">
        <f t="shared" ref="L31" si="7">J31*0.73</f>
        <v>68.885385660000011</v>
      </c>
      <c r="M31" s="95">
        <f t="shared" ref="M31" si="8">J31*0.7</f>
        <v>66.054479400000005</v>
      </c>
    </row>
    <row r="32" spans="1:13" ht="56.25" customHeight="1" x14ac:dyDescent="0.25">
      <c r="A32" s="191"/>
      <c r="B32" s="77" t="s">
        <v>409</v>
      </c>
      <c r="C32" s="114"/>
      <c r="D32" s="111" t="s">
        <v>410</v>
      </c>
      <c r="E32" s="77">
        <v>53</v>
      </c>
      <c r="F32" s="111">
        <v>24</v>
      </c>
      <c r="G32" s="111">
        <f t="shared" ref="G32:G36" si="9">I32/E32</f>
        <v>0.34056603773584909</v>
      </c>
      <c r="H32" s="111">
        <v>64.75</v>
      </c>
      <c r="I32" s="111">
        <v>18.05</v>
      </c>
      <c r="J32" s="121">
        <v>94.36354200000001</v>
      </c>
      <c r="K32" s="95">
        <f t="shared" si="0"/>
        <v>70.772656500000011</v>
      </c>
      <c r="L32" s="95">
        <f t="shared" ref="L32:L46" si="10">J32*0.73</f>
        <v>68.885385660000011</v>
      </c>
      <c r="M32" s="95">
        <f t="shared" ref="M32:M46" si="11">J32*0.7</f>
        <v>66.054479400000005</v>
      </c>
    </row>
    <row r="33" spans="1:13" ht="54.75" customHeight="1" x14ac:dyDescent="0.25">
      <c r="A33" s="191"/>
      <c r="B33" s="77" t="s">
        <v>411</v>
      </c>
      <c r="C33" s="114"/>
      <c r="D33" s="111" t="s">
        <v>412</v>
      </c>
      <c r="E33" s="77">
        <v>53</v>
      </c>
      <c r="F33" s="111">
        <v>24</v>
      </c>
      <c r="G33" s="111">
        <f t="shared" si="9"/>
        <v>0.34056603773584909</v>
      </c>
      <c r="H33" s="111">
        <v>64.75</v>
      </c>
      <c r="I33" s="111">
        <v>18.05</v>
      </c>
      <c r="J33" s="121">
        <v>94.36354200000001</v>
      </c>
      <c r="K33" s="95">
        <f t="shared" si="0"/>
        <v>70.772656500000011</v>
      </c>
      <c r="L33" s="95">
        <f t="shared" si="10"/>
        <v>68.885385660000011</v>
      </c>
      <c r="M33" s="95">
        <f t="shared" si="11"/>
        <v>66.054479400000005</v>
      </c>
    </row>
    <row r="34" spans="1:13" ht="54" customHeight="1" x14ac:dyDescent="0.25">
      <c r="A34" s="191"/>
      <c r="B34" s="77" t="s">
        <v>413</v>
      </c>
      <c r="C34" s="114"/>
      <c r="D34" s="111" t="s">
        <v>414</v>
      </c>
      <c r="E34" s="77">
        <v>53</v>
      </c>
      <c r="F34" s="111">
        <v>24</v>
      </c>
      <c r="G34" s="111">
        <f t="shared" si="9"/>
        <v>0.34056603773584909</v>
      </c>
      <c r="H34" s="111">
        <v>64.75</v>
      </c>
      <c r="I34" s="111">
        <v>18.05</v>
      </c>
      <c r="J34" s="121">
        <v>94.36354200000001</v>
      </c>
      <c r="K34" s="95">
        <f t="shared" si="0"/>
        <v>70.772656500000011</v>
      </c>
      <c r="L34" s="95">
        <f t="shared" si="10"/>
        <v>68.885385660000011</v>
      </c>
      <c r="M34" s="95">
        <f t="shared" si="11"/>
        <v>66.054479400000005</v>
      </c>
    </row>
    <row r="35" spans="1:13" ht="54" customHeight="1" x14ac:dyDescent="0.25">
      <c r="A35" s="191"/>
      <c r="B35" s="77" t="s">
        <v>415</v>
      </c>
      <c r="C35" s="114"/>
      <c r="D35" s="111" t="s">
        <v>416</v>
      </c>
      <c r="E35" s="77">
        <v>53</v>
      </c>
      <c r="F35" s="111">
        <v>24</v>
      </c>
      <c r="G35" s="111">
        <f t="shared" si="9"/>
        <v>0.34056603773584909</v>
      </c>
      <c r="H35" s="111">
        <v>64.75</v>
      </c>
      <c r="I35" s="111">
        <v>18.05</v>
      </c>
      <c r="J35" s="121">
        <v>94.36354200000001</v>
      </c>
      <c r="K35" s="95">
        <f t="shared" si="0"/>
        <v>70.772656500000011</v>
      </c>
      <c r="L35" s="95">
        <f t="shared" si="10"/>
        <v>68.885385660000011</v>
      </c>
      <c r="M35" s="95">
        <f t="shared" si="11"/>
        <v>66.054479400000005</v>
      </c>
    </row>
    <row r="36" spans="1:13" ht="52.5" customHeight="1" x14ac:dyDescent="0.25">
      <c r="A36" s="191"/>
      <c r="B36" s="115" t="s">
        <v>417</v>
      </c>
      <c r="C36" s="117"/>
      <c r="D36" s="111" t="s">
        <v>418</v>
      </c>
      <c r="E36" s="77">
        <v>53</v>
      </c>
      <c r="F36" s="111">
        <v>24</v>
      </c>
      <c r="G36" s="111">
        <f t="shared" si="9"/>
        <v>0.34056603773584909</v>
      </c>
      <c r="H36" s="111">
        <v>64.75</v>
      </c>
      <c r="I36" s="111">
        <v>18.05</v>
      </c>
      <c r="J36" s="121">
        <v>94.36354200000001</v>
      </c>
      <c r="K36" s="95">
        <f t="shared" si="0"/>
        <v>70.772656500000011</v>
      </c>
      <c r="L36" s="95">
        <f t="shared" si="10"/>
        <v>68.885385660000011</v>
      </c>
      <c r="M36" s="95">
        <f t="shared" si="11"/>
        <v>66.054479400000005</v>
      </c>
    </row>
    <row r="37" spans="1:13" ht="56.25" customHeight="1" x14ac:dyDescent="0.25">
      <c r="A37" s="193" t="s">
        <v>419</v>
      </c>
      <c r="B37" s="77" t="s">
        <v>420</v>
      </c>
      <c r="C37" s="114"/>
      <c r="D37" s="77" t="s">
        <v>225</v>
      </c>
      <c r="E37" s="38">
        <v>41</v>
      </c>
      <c r="F37" s="38">
        <v>23</v>
      </c>
      <c r="G37" s="39">
        <v>0.56000000000000005</v>
      </c>
      <c r="H37" s="39">
        <v>66.760000000000005</v>
      </c>
      <c r="I37" s="39">
        <v>17.5</v>
      </c>
      <c r="J37" s="121">
        <v>129.91608000000002</v>
      </c>
      <c r="K37" s="95">
        <f t="shared" si="0"/>
        <v>97.437060000000017</v>
      </c>
      <c r="L37" s="95">
        <f t="shared" si="10"/>
        <v>94.838738400000011</v>
      </c>
      <c r="M37" s="95">
        <f t="shared" si="11"/>
        <v>90.94125600000001</v>
      </c>
    </row>
    <row r="38" spans="1:13" ht="55.5" customHeight="1" x14ac:dyDescent="0.25">
      <c r="A38" s="193"/>
      <c r="B38" s="77" t="s">
        <v>421</v>
      </c>
      <c r="C38" s="114"/>
      <c r="D38" s="77" t="s">
        <v>225</v>
      </c>
      <c r="E38" s="38">
        <v>41</v>
      </c>
      <c r="F38" s="38">
        <v>23</v>
      </c>
      <c r="G38" s="39">
        <v>0.56000000000000005</v>
      </c>
      <c r="H38" s="39">
        <v>66.760000000000005</v>
      </c>
      <c r="I38" s="39">
        <v>17.5</v>
      </c>
      <c r="J38" s="121">
        <v>129.91608000000002</v>
      </c>
      <c r="K38" s="95">
        <f t="shared" si="0"/>
        <v>97.437060000000017</v>
      </c>
      <c r="L38" s="95">
        <f t="shared" si="10"/>
        <v>94.838738400000011</v>
      </c>
      <c r="M38" s="95">
        <f t="shared" si="11"/>
        <v>90.94125600000001</v>
      </c>
    </row>
    <row r="39" spans="1:13" ht="60" customHeight="1" x14ac:dyDescent="0.25">
      <c r="A39" s="182" t="s">
        <v>422</v>
      </c>
      <c r="B39" s="77" t="s">
        <v>255</v>
      </c>
      <c r="C39" s="114"/>
      <c r="D39" s="111" t="s">
        <v>412</v>
      </c>
      <c r="E39" s="77">
        <v>53</v>
      </c>
      <c r="F39" s="111">
        <v>24</v>
      </c>
      <c r="G39" s="111">
        <f>F39/E39</f>
        <v>0.45283018867924529</v>
      </c>
      <c r="H39" s="111">
        <v>64.75</v>
      </c>
      <c r="I39" s="111">
        <v>23.08</v>
      </c>
      <c r="J39" s="121">
        <v>94.36354200000001</v>
      </c>
      <c r="K39" s="95">
        <f t="shared" si="0"/>
        <v>70.772656500000011</v>
      </c>
      <c r="L39" s="95">
        <f t="shared" si="10"/>
        <v>68.885385660000011</v>
      </c>
      <c r="M39" s="95">
        <f t="shared" si="11"/>
        <v>66.054479400000005</v>
      </c>
    </row>
    <row r="40" spans="1:13" ht="60" customHeight="1" x14ac:dyDescent="0.25">
      <c r="A40" s="183"/>
      <c r="B40" s="77" t="s">
        <v>256</v>
      </c>
      <c r="C40" s="114"/>
      <c r="D40" s="111" t="s">
        <v>412</v>
      </c>
      <c r="E40" s="77">
        <v>53</v>
      </c>
      <c r="F40" s="111">
        <v>24</v>
      </c>
      <c r="G40" s="111">
        <f>F40/E40</f>
        <v>0.45283018867924529</v>
      </c>
      <c r="H40" s="111">
        <v>64.75</v>
      </c>
      <c r="I40" s="111">
        <v>23.08</v>
      </c>
      <c r="J40" s="121">
        <v>94.36354200000001</v>
      </c>
      <c r="K40" s="95">
        <f t="shared" si="0"/>
        <v>70.772656500000011</v>
      </c>
      <c r="L40" s="95">
        <f t="shared" si="10"/>
        <v>68.885385660000011</v>
      </c>
      <c r="M40" s="95">
        <f t="shared" si="11"/>
        <v>66.054479400000005</v>
      </c>
    </row>
    <row r="41" spans="1:13" ht="60" customHeight="1" x14ac:dyDescent="0.25">
      <c r="A41" s="183"/>
      <c r="B41" s="77" t="s">
        <v>257</v>
      </c>
      <c r="C41" s="114"/>
      <c r="D41" s="111" t="s">
        <v>296</v>
      </c>
      <c r="E41" s="77">
        <v>48</v>
      </c>
      <c r="F41" s="111">
        <v>24</v>
      </c>
      <c r="G41" s="111">
        <v>0.5</v>
      </c>
      <c r="H41" s="111">
        <v>55</v>
      </c>
      <c r="I41" s="111">
        <v>22.08</v>
      </c>
      <c r="J41" s="121">
        <v>83.104875000000007</v>
      </c>
      <c r="K41" s="95">
        <f t="shared" si="0"/>
        <v>62.328656250000009</v>
      </c>
      <c r="L41" s="95">
        <f t="shared" si="10"/>
        <v>60.66655875</v>
      </c>
      <c r="M41" s="95">
        <f t="shared" si="11"/>
        <v>58.173412499999998</v>
      </c>
    </row>
    <row r="42" spans="1:13" ht="60" customHeight="1" x14ac:dyDescent="0.25">
      <c r="A42" s="183"/>
      <c r="B42" s="77" t="s">
        <v>258</v>
      </c>
      <c r="C42" s="114"/>
      <c r="D42" s="111" t="s">
        <v>296</v>
      </c>
      <c r="E42" s="77">
        <v>48</v>
      </c>
      <c r="F42" s="111">
        <v>24</v>
      </c>
      <c r="G42" s="111">
        <v>0.5</v>
      </c>
      <c r="H42" s="111">
        <v>55</v>
      </c>
      <c r="I42" s="111">
        <v>22.08</v>
      </c>
      <c r="J42" s="121">
        <v>83.104875000000007</v>
      </c>
      <c r="K42" s="95">
        <f t="shared" si="0"/>
        <v>62.328656250000009</v>
      </c>
      <c r="L42" s="95">
        <f t="shared" si="10"/>
        <v>60.66655875</v>
      </c>
      <c r="M42" s="95">
        <f t="shared" si="11"/>
        <v>58.173412499999998</v>
      </c>
    </row>
    <row r="43" spans="1:13" ht="60" customHeight="1" x14ac:dyDescent="0.25">
      <c r="A43" s="182" t="s">
        <v>423</v>
      </c>
      <c r="B43" s="77" t="s">
        <v>424</v>
      </c>
      <c r="C43" s="114"/>
      <c r="D43" s="111" t="s">
        <v>260</v>
      </c>
      <c r="E43" s="77">
        <v>54</v>
      </c>
      <c r="F43" s="111">
        <v>20</v>
      </c>
      <c r="G43" s="111">
        <v>0.37</v>
      </c>
      <c r="H43" s="111">
        <v>53.96</v>
      </c>
      <c r="I43" s="111">
        <v>22.14</v>
      </c>
      <c r="J43" s="121">
        <v>94.36354200000001</v>
      </c>
      <c r="K43" s="95">
        <f t="shared" si="0"/>
        <v>70.772656500000011</v>
      </c>
      <c r="L43" s="95">
        <f t="shared" si="10"/>
        <v>68.885385660000011</v>
      </c>
      <c r="M43" s="95">
        <f t="shared" si="11"/>
        <v>66.054479400000005</v>
      </c>
    </row>
    <row r="44" spans="1:13" ht="60" customHeight="1" x14ac:dyDescent="0.25">
      <c r="A44" s="183"/>
      <c r="B44" s="77" t="s">
        <v>425</v>
      </c>
      <c r="C44" s="114"/>
      <c r="D44" s="111" t="s">
        <v>412</v>
      </c>
      <c r="E44" s="77">
        <v>53</v>
      </c>
      <c r="F44" s="111">
        <v>24</v>
      </c>
      <c r="G44" s="111">
        <f t="shared" ref="G44:G51" si="12">I44/E44</f>
        <v>0.34056603773584909</v>
      </c>
      <c r="H44" s="111">
        <v>64.75</v>
      </c>
      <c r="I44" s="111">
        <v>18.05</v>
      </c>
      <c r="J44" s="121">
        <v>94.36354200000001</v>
      </c>
      <c r="K44" s="95">
        <f t="shared" si="0"/>
        <v>70.772656500000011</v>
      </c>
      <c r="L44" s="95">
        <f t="shared" si="10"/>
        <v>68.885385660000011</v>
      </c>
      <c r="M44" s="95">
        <f t="shared" si="11"/>
        <v>66.054479400000005</v>
      </c>
    </row>
    <row r="45" spans="1:13" ht="60" customHeight="1" x14ac:dyDescent="0.25">
      <c r="A45" s="183"/>
      <c r="B45" s="77" t="s">
        <v>426</v>
      </c>
      <c r="C45" s="114"/>
      <c r="D45" s="111" t="s">
        <v>412</v>
      </c>
      <c r="E45" s="77">
        <v>53</v>
      </c>
      <c r="F45" s="111">
        <v>24</v>
      </c>
      <c r="G45" s="111">
        <f t="shared" si="12"/>
        <v>0.34056603773584909</v>
      </c>
      <c r="H45" s="111">
        <v>64.75</v>
      </c>
      <c r="I45" s="111">
        <v>18.05</v>
      </c>
      <c r="J45" s="121">
        <v>94.36354200000001</v>
      </c>
      <c r="K45" s="95">
        <f t="shared" si="0"/>
        <v>70.772656500000011</v>
      </c>
      <c r="L45" s="95">
        <f t="shared" si="10"/>
        <v>68.885385660000011</v>
      </c>
      <c r="M45" s="95">
        <f t="shared" si="11"/>
        <v>66.054479400000005</v>
      </c>
    </row>
    <row r="46" spans="1:13" ht="60" customHeight="1" x14ac:dyDescent="0.25">
      <c r="A46" s="184"/>
      <c r="B46" s="77" t="s">
        <v>427</v>
      </c>
      <c r="C46" s="114"/>
      <c r="D46" s="111" t="s">
        <v>412</v>
      </c>
      <c r="E46" s="77">
        <v>53</v>
      </c>
      <c r="F46" s="111">
        <v>24</v>
      </c>
      <c r="G46" s="111">
        <f t="shared" si="12"/>
        <v>0.34056603773584909</v>
      </c>
      <c r="H46" s="111">
        <v>64.75</v>
      </c>
      <c r="I46" s="111">
        <v>18.05</v>
      </c>
      <c r="J46" s="121">
        <v>94.36354200000001</v>
      </c>
      <c r="K46" s="95">
        <f t="shared" si="0"/>
        <v>70.772656500000011</v>
      </c>
      <c r="L46" s="95">
        <f t="shared" si="10"/>
        <v>68.885385660000011</v>
      </c>
      <c r="M46" s="95">
        <f t="shared" si="11"/>
        <v>66.054479400000005</v>
      </c>
    </row>
    <row r="47" spans="1:13" ht="60" customHeight="1" x14ac:dyDescent="0.25">
      <c r="A47" s="36" t="s">
        <v>212</v>
      </c>
      <c r="B47" s="35" t="s">
        <v>177</v>
      </c>
      <c r="C47" s="35" t="s">
        <v>178</v>
      </c>
      <c r="D47" s="35" t="s">
        <v>213</v>
      </c>
      <c r="E47" s="36" t="s">
        <v>214</v>
      </c>
      <c r="F47" s="35" t="s">
        <v>215</v>
      </c>
      <c r="G47" s="35" t="s">
        <v>216</v>
      </c>
      <c r="H47" s="35" t="s">
        <v>217</v>
      </c>
      <c r="I47" s="35" t="s">
        <v>218</v>
      </c>
      <c r="J47" s="120" t="s">
        <v>234</v>
      </c>
      <c r="K47" s="36" t="s">
        <v>314</v>
      </c>
      <c r="L47" s="36" t="s">
        <v>315</v>
      </c>
      <c r="M47" s="36" t="s">
        <v>316</v>
      </c>
    </row>
    <row r="48" spans="1:13" ht="60" customHeight="1" x14ac:dyDescent="0.25">
      <c r="A48" s="182" t="s">
        <v>428</v>
      </c>
      <c r="B48" s="77" t="s">
        <v>429</v>
      </c>
      <c r="C48" s="114"/>
      <c r="D48" s="111" t="s">
        <v>412</v>
      </c>
      <c r="E48" s="77">
        <v>53</v>
      </c>
      <c r="F48" s="111">
        <v>24</v>
      </c>
      <c r="G48" s="111">
        <f t="shared" si="12"/>
        <v>0.34056603773584909</v>
      </c>
      <c r="H48" s="111">
        <v>64.75</v>
      </c>
      <c r="I48" s="111">
        <v>18.05</v>
      </c>
      <c r="J48" s="121">
        <v>94.36354200000001</v>
      </c>
      <c r="K48" s="95">
        <f t="shared" si="0"/>
        <v>70.772656500000011</v>
      </c>
      <c r="L48" s="95">
        <f t="shared" ref="L48" si="13">J48*0.73</f>
        <v>68.885385660000011</v>
      </c>
      <c r="M48" s="95">
        <f t="shared" ref="M48" si="14">J48*0.7</f>
        <v>66.054479400000005</v>
      </c>
    </row>
    <row r="49" spans="1:13" ht="60" customHeight="1" x14ac:dyDescent="0.25">
      <c r="A49" s="183"/>
      <c r="B49" s="77" t="s">
        <v>430</v>
      </c>
      <c r="C49" s="114"/>
      <c r="D49" s="111" t="s">
        <v>412</v>
      </c>
      <c r="E49" s="77">
        <v>53</v>
      </c>
      <c r="F49" s="111">
        <v>24</v>
      </c>
      <c r="G49" s="111">
        <f t="shared" si="12"/>
        <v>0.34056603773584909</v>
      </c>
      <c r="H49" s="111">
        <v>64.75</v>
      </c>
      <c r="I49" s="111">
        <v>18.05</v>
      </c>
      <c r="J49" s="121">
        <v>94.36354200000001</v>
      </c>
      <c r="K49" s="95">
        <f t="shared" si="0"/>
        <v>70.772656500000011</v>
      </c>
      <c r="L49" s="95">
        <f t="shared" ref="L49:L55" si="15">J49*0.73</f>
        <v>68.885385660000011</v>
      </c>
      <c r="M49" s="95">
        <f t="shared" ref="M49:M55" si="16">J49*0.7</f>
        <v>66.054479400000005</v>
      </c>
    </row>
    <row r="50" spans="1:13" ht="60" customHeight="1" x14ac:dyDescent="0.25">
      <c r="A50" s="183"/>
      <c r="B50" s="77" t="s">
        <v>431</v>
      </c>
      <c r="C50" s="114"/>
      <c r="D50" s="111" t="s">
        <v>412</v>
      </c>
      <c r="E50" s="77">
        <v>53</v>
      </c>
      <c r="F50" s="111">
        <v>24</v>
      </c>
      <c r="G50" s="111">
        <f t="shared" si="12"/>
        <v>0.34056603773584909</v>
      </c>
      <c r="H50" s="111">
        <v>64.75</v>
      </c>
      <c r="I50" s="111">
        <v>18.05</v>
      </c>
      <c r="J50" s="121">
        <v>94.36354200000001</v>
      </c>
      <c r="K50" s="95">
        <f t="shared" si="0"/>
        <v>70.772656500000011</v>
      </c>
      <c r="L50" s="95">
        <f t="shared" si="15"/>
        <v>68.885385660000011</v>
      </c>
      <c r="M50" s="95">
        <f t="shared" si="16"/>
        <v>66.054479400000005</v>
      </c>
    </row>
    <row r="51" spans="1:13" ht="60" customHeight="1" x14ac:dyDescent="0.25">
      <c r="A51" s="184"/>
      <c r="B51" s="77" t="s">
        <v>432</v>
      </c>
      <c r="C51" s="114"/>
      <c r="D51" s="111" t="s">
        <v>412</v>
      </c>
      <c r="E51" s="77">
        <v>53</v>
      </c>
      <c r="F51" s="111">
        <v>24</v>
      </c>
      <c r="G51" s="111">
        <f t="shared" si="12"/>
        <v>0.34056603773584909</v>
      </c>
      <c r="H51" s="111">
        <v>64.75</v>
      </c>
      <c r="I51" s="111">
        <v>18.05</v>
      </c>
      <c r="J51" s="121">
        <v>94.36354200000001</v>
      </c>
      <c r="K51" s="95">
        <f t="shared" si="0"/>
        <v>70.772656500000011</v>
      </c>
      <c r="L51" s="95">
        <f t="shared" si="15"/>
        <v>68.885385660000011</v>
      </c>
      <c r="M51" s="95">
        <f t="shared" si="16"/>
        <v>66.054479400000005</v>
      </c>
    </row>
    <row r="52" spans="1:13" ht="60" customHeight="1" x14ac:dyDescent="0.25">
      <c r="A52" s="188" t="s">
        <v>433</v>
      </c>
      <c r="B52" s="77" t="s">
        <v>228</v>
      </c>
      <c r="C52" s="40"/>
      <c r="D52" s="77" t="s">
        <v>229</v>
      </c>
      <c r="E52" s="38">
        <v>48</v>
      </c>
      <c r="F52" s="38">
        <v>32</v>
      </c>
      <c r="G52" s="39">
        <v>0.66</v>
      </c>
      <c r="H52" s="39">
        <v>48.24</v>
      </c>
      <c r="I52" s="39">
        <v>28.3</v>
      </c>
      <c r="J52" s="121">
        <v>91.344000000000008</v>
      </c>
      <c r="K52" s="95">
        <f t="shared" si="0"/>
        <v>68.50800000000001</v>
      </c>
      <c r="L52" s="95">
        <f t="shared" si="15"/>
        <v>66.681120000000007</v>
      </c>
      <c r="M52" s="95">
        <f t="shared" si="16"/>
        <v>63.940800000000003</v>
      </c>
    </row>
    <row r="53" spans="1:13" ht="60" customHeight="1" x14ac:dyDescent="0.25">
      <c r="A53" s="189"/>
      <c r="B53" s="77" t="s">
        <v>230</v>
      </c>
      <c r="C53" s="40"/>
      <c r="D53" s="77" t="s">
        <v>229</v>
      </c>
      <c r="E53" s="38">
        <v>48</v>
      </c>
      <c r="F53" s="38">
        <v>32</v>
      </c>
      <c r="G53" s="39">
        <v>0.66</v>
      </c>
      <c r="H53" s="39">
        <v>48.24</v>
      </c>
      <c r="I53" s="39">
        <v>28.3</v>
      </c>
      <c r="J53" s="121">
        <v>87.192000000000007</v>
      </c>
      <c r="K53" s="95">
        <f t="shared" si="0"/>
        <v>65.394000000000005</v>
      </c>
      <c r="L53" s="95">
        <f t="shared" si="15"/>
        <v>63.650160000000007</v>
      </c>
      <c r="M53" s="95">
        <f t="shared" si="16"/>
        <v>61.034399999999998</v>
      </c>
    </row>
    <row r="54" spans="1:13" ht="60" customHeight="1" x14ac:dyDescent="0.25">
      <c r="A54" s="189"/>
      <c r="B54" s="77" t="s">
        <v>231</v>
      </c>
      <c r="C54" s="40"/>
      <c r="D54" s="77" t="s">
        <v>229</v>
      </c>
      <c r="E54" s="38">
        <v>48</v>
      </c>
      <c r="F54" s="38">
        <v>32</v>
      </c>
      <c r="G54" s="39">
        <v>0.66</v>
      </c>
      <c r="H54" s="39">
        <v>48.24</v>
      </c>
      <c r="I54" s="39">
        <v>28.3</v>
      </c>
      <c r="J54" s="121">
        <v>97.987200000000016</v>
      </c>
      <c r="K54" s="95">
        <f t="shared" si="0"/>
        <v>73.490400000000008</v>
      </c>
      <c r="L54" s="95">
        <f t="shared" si="15"/>
        <v>71.530656000000008</v>
      </c>
      <c r="M54" s="95">
        <f t="shared" si="16"/>
        <v>68.591040000000007</v>
      </c>
    </row>
    <row r="55" spans="1:13" ht="60" customHeight="1" x14ac:dyDescent="0.25">
      <c r="A55" s="189"/>
      <c r="B55" s="77" t="s">
        <v>232</v>
      </c>
      <c r="C55" s="40"/>
      <c r="D55" s="77" t="s">
        <v>229</v>
      </c>
      <c r="E55" s="38">
        <v>48</v>
      </c>
      <c r="F55" s="38">
        <v>32</v>
      </c>
      <c r="G55" s="39">
        <v>0.66</v>
      </c>
      <c r="H55" s="39">
        <v>48.24</v>
      </c>
      <c r="I55" s="39">
        <v>28.3</v>
      </c>
      <c r="J55" s="121">
        <v>95.496000000000009</v>
      </c>
      <c r="K55" s="95">
        <f t="shared" si="0"/>
        <v>71.622000000000014</v>
      </c>
      <c r="L55" s="95">
        <f t="shared" si="15"/>
        <v>69.71208</v>
      </c>
      <c r="M55" s="95">
        <f t="shared" si="16"/>
        <v>66.847200000000001</v>
      </c>
    </row>
    <row r="57" spans="1:13" x14ac:dyDescent="0.25">
      <c r="A57" s="93" t="s">
        <v>249</v>
      </c>
    </row>
    <row r="58" spans="1:13" x14ac:dyDescent="0.25">
      <c r="A58" s="93" t="s">
        <v>253</v>
      </c>
    </row>
    <row r="59" spans="1:13" x14ac:dyDescent="0.25">
      <c r="A59" s="79" t="s">
        <v>8</v>
      </c>
    </row>
    <row r="60" spans="1:13" x14ac:dyDescent="0.25">
      <c r="A60" s="79" t="s">
        <v>9</v>
      </c>
    </row>
  </sheetData>
  <mergeCells count="14">
    <mergeCell ref="A48:A51"/>
    <mergeCell ref="A52:A55"/>
    <mergeCell ref="A19:A22"/>
    <mergeCell ref="A23:A29"/>
    <mergeCell ref="A31:A36"/>
    <mergeCell ref="A37:A38"/>
    <mergeCell ref="A39:A42"/>
    <mergeCell ref="A43:A46"/>
    <mergeCell ref="A15:A17"/>
    <mergeCell ref="A3:D3"/>
    <mergeCell ref="A4:C4"/>
    <mergeCell ref="A5:D5"/>
    <mergeCell ref="A7:A11"/>
    <mergeCell ref="A12:A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UNICERAMIX</vt:lpstr>
      <vt:lpstr>Клинкерный кирпич</vt:lpstr>
      <vt:lpstr>Ригельный кирпич</vt:lpstr>
      <vt:lpstr>Тротуарный Кирпич</vt:lpstr>
      <vt:lpstr>Ручная формовка</vt:lpstr>
      <vt:lpstr>Клинкерные ступени</vt:lpstr>
      <vt:lpstr>Фасадная плитка</vt:lpstr>
      <vt:lpstr>UNICERAMIX!Область_печати</vt:lpstr>
      <vt:lpstr>'Клинкерный кирпич'!Область_печати</vt:lpstr>
      <vt:lpstr>'Тротуарный Кирпич'!Область_печати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Чижов</dc:creator>
  <cp:lastModifiedBy>Сергей Чижов</cp:lastModifiedBy>
  <cp:lastPrinted>2023-04-27T13:49:16Z</cp:lastPrinted>
  <dcterms:created xsi:type="dcterms:W3CDTF">2021-12-28T13:22:05Z</dcterms:created>
  <dcterms:modified xsi:type="dcterms:W3CDTF">2026-06-18T07:08:54Z</dcterms:modified>
</cp:coreProperties>
</file>